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enaminenet-my.sharepoint.com/personal/o_shyshlyk_enamine_net/Documents/Рабочий стол/Новая папка/Protac/kit/website/CRBN_Acid_Kit-1/"/>
    </mc:Choice>
  </mc:AlternateContent>
  <xr:revisionPtr revIDLastSave="67" documentId="11_2543F2687D6C3E6C3E92B3F12E8647103EBCBDDA" xr6:coauthVersionLast="47" xr6:coauthVersionMax="47" xr10:uidLastSave="{D61983A2-F0DD-4FD2-819B-7B56CD0976CE}"/>
  <bookViews>
    <workbookView xWindow="-120" yWindow="-120" windowWidth="29040" windowHeight="15840" xr2:uid="{00000000-000D-0000-FFFF-FFFF00000000}"/>
  </bookViews>
  <sheets>
    <sheet name="PROTAC CRBN Acid KIT-1" sheetId="1" r:id="rId1"/>
    <sheet name="__JChemStructureSheet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29" i="1"/>
  <c r="B23" i="1"/>
  <c r="B17" i="1"/>
  <c r="B11" i="1"/>
  <c r="B5" i="1"/>
  <c r="B41" i="1" s="1"/>
  <c r="B34" i="1"/>
  <c r="B28" i="1"/>
  <c r="B16" i="1"/>
  <c r="B10" i="1"/>
  <c r="B19" i="1"/>
  <c r="B24" i="1"/>
  <c r="B6" i="1"/>
  <c r="B40" i="1"/>
  <c r="B22" i="1"/>
  <c r="B4" i="1"/>
  <c r="B36" i="1"/>
  <c r="B18" i="1"/>
  <c r="B12" i="1"/>
  <c r="B39" i="1"/>
  <c r="B33" i="1"/>
  <c r="B27" i="1"/>
  <c r="B21" i="1"/>
  <c r="B15" i="1"/>
  <c r="B9" i="1"/>
  <c r="B3" i="1"/>
  <c r="B38" i="1"/>
  <c r="B32" i="1"/>
  <c r="B26" i="1"/>
  <c r="B20" i="1"/>
  <c r="B14" i="1"/>
  <c r="B8" i="1"/>
  <c r="B2" i="1"/>
  <c r="B37" i="1"/>
  <c r="B31" i="1"/>
  <c r="B25" i="1"/>
  <c r="B13" i="1"/>
  <c r="B7" i="1"/>
  <c r="B30" i="1"/>
</calcChain>
</file>

<file path=xl/sharedStrings.xml><?xml version="1.0" encoding="utf-8"?>
<sst xmlns="http://schemas.openxmlformats.org/spreadsheetml/2006/main" count="297" uniqueCount="209">
  <si>
    <t>Structure</t>
  </si>
  <si>
    <t>Mol Weight</t>
  </si>
  <si>
    <t>Formula</t>
  </si>
  <si>
    <t>Catalog ID</t>
  </si>
  <si>
    <t>MW</t>
  </si>
  <si>
    <t>MW (desalted)</t>
  </si>
  <si>
    <t>ClogP</t>
  </si>
  <si>
    <t>logS</t>
  </si>
  <si>
    <t>HBD</t>
  </si>
  <si>
    <t>HBA</t>
  </si>
  <si>
    <t>TPSA</t>
  </si>
  <si>
    <t>RotBonds</t>
  </si>
  <si>
    <t>C25H32N2O12</t>
  </si>
  <si>
    <t>Z4452138984</t>
  </si>
  <si>
    <t>C23H28N2O11</t>
  </si>
  <si>
    <t>Z3690066702</t>
  </si>
  <si>
    <t>C23H29N3O10</t>
  </si>
  <si>
    <t>Z3064669495</t>
  </si>
  <si>
    <t>C21H24N2O10</t>
  </si>
  <si>
    <t>Z3690066700</t>
  </si>
  <si>
    <t>C21H25N3O6</t>
  </si>
  <si>
    <t>Z3033511673</t>
  </si>
  <si>
    <t>C19H20N2O9</t>
  </si>
  <si>
    <t>Z3690066698</t>
  </si>
  <si>
    <t>C21H20N2O8</t>
  </si>
  <si>
    <t>Z5030116880</t>
  </si>
  <si>
    <t>C21H21F3N4O9</t>
  </si>
  <si>
    <t>Z5250694025</t>
  </si>
  <si>
    <t>C21H22N2O5</t>
  </si>
  <si>
    <t>Z4503518993</t>
  </si>
  <si>
    <t>C20H20F3N3O8</t>
  </si>
  <si>
    <t>Z3896808347</t>
  </si>
  <si>
    <t>C19H23N3O5</t>
  </si>
  <si>
    <t>Z5076539855</t>
  </si>
  <si>
    <t>C19H21N3O6</t>
  </si>
  <si>
    <t>Z3890233683</t>
  </si>
  <si>
    <t>C22H27ClN4O7</t>
  </si>
  <si>
    <t>Z5187721617</t>
  </si>
  <si>
    <t>C19H21N3O7</t>
  </si>
  <si>
    <t>Z5000062713</t>
  </si>
  <si>
    <t>Z4999840442</t>
  </si>
  <si>
    <t>C18H18N2O7</t>
  </si>
  <si>
    <t>Z4452657071</t>
  </si>
  <si>
    <t>C18H19N3O7</t>
  </si>
  <si>
    <t>Z5000062890</t>
  </si>
  <si>
    <t>Z4999841308</t>
  </si>
  <si>
    <t>C17H16N2O8</t>
  </si>
  <si>
    <t>Z4447786547</t>
  </si>
  <si>
    <t>C23H27N3O7</t>
  </si>
  <si>
    <t>Z5000062916</t>
  </si>
  <si>
    <t>C18H18N4O7</t>
  </si>
  <si>
    <t>Z4999848415</t>
  </si>
  <si>
    <t>Z5000062770</t>
  </si>
  <si>
    <t>C23H21N3O6</t>
  </si>
  <si>
    <t>Z4999841136</t>
  </si>
  <si>
    <t>C17H17N3O6</t>
  </si>
  <si>
    <t>Z4185701426</t>
  </si>
  <si>
    <t>Z4999840369</t>
  </si>
  <si>
    <t>C18H19N3O6</t>
  </si>
  <si>
    <t>Z4999841019</t>
  </si>
  <si>
    <t>C17H16N2O7</t>
  </si>
  <si>
    <t>Z4946639894</t>
  </si>
  <si>
    <t>C16H15N3O6</t>
  </si>
  <si>
    <t>Z4985951966</t>
  </si>
  <si>
    <t>C21H23N3O7</t>
  </si>
  <si>
    <t>Z5000062776</t>
  </si>
  <si>
    <t>C22H25N3O6</t>
  </si>
  <si>
    <t>Z4999841172</t>
  </si>
  <si>
    <t>Z4999840389</t>
  </si>
  <si>
    <t>Z4999840516</t>
  </si>
  <si>
    <t>C16H14N2O7</t>
  </si>
  <si>
    <t>Z4876335800</t>
  </si>
  <si>
    <t>C16H14N2O6S</t>
  </si>
  <si>
    <t>Z5785249760</t>
  </si>
  <si>
    <t>Z4999841568</t>
  </si>
  <si>
    <t>Z5000062874</t>
  </si>
  <si>
    <t>Z4999840736</t>
  </si>
  <si>
    <t>C15H12N2O7</t>
  </si>
  <si>
    <t>Z3070472035</t>
  </si>
  <si>
    <t>C19H19N3O6</t>
  </si>
  <si>
    <t>Z4999841558</t>
  </si>
  <si>
    <t>Z4999840727</t>
  </si>
  <si>
    <t>Hash</t>
  </si>
  <si>
    <t>StructureStringLength</t>
  </si>
  <si>
    <t>StructureStringFormat</t>
  </si>
  <si>
    <t>StructureString</t>
  </si>
  <si>
    <t>EC02DA368BFFD03A3B31803A61D33CA5</t>
  </si>
  <si>
    <t>1</t>
  </si>
  <si>
    <t>mrv</t>
  </si>
  <si>
    <t>JChemExceldg0AAB+LCAAAAAAAAADNV8tu2zoQ3fcrCK1rii89GNguinZzgaYF2i66u2BkJRVgSYWkxMnf30NRcizWV+yySRzRw3NmKPFwZrR991wfyVPZ9VXb7CJOWUTKpmgPVfOwi05Vc2hP/YaLhEfv9tsCWOCbfhf9HIZfN3F8Op1o8bOszXPb0KKtIzd/89xXC8xJ0rZ7iAVjPP5x++nbyNlUTT+YpijB6qubfjR+agszjIv5nxBxbbqnqokdPK67J+ftX8HsH6PP/SF6vaUPmHsPKrmvjiW5b7vaDORJMIo/9pY8lE3ZmaE8kLsXmAXlGs9g/2Z7+7EtHuuyGfbbW+ujKszx29A9FjDU7bEsHuEOg38+7qKaR/utGdr6fdeZF2JH1mw4MYIYSYwiJiEmJSYjJidGE8MZPpjnAHAgOCAcGA4QB4oDxoETwAnrBzgBnABOACeAE8AJ4ARwEjgJnLQBgZPASeAkcBI4CZzU2NxjaW/q+8uvchd9IR/I/An9n3+/kM/eePKATRS7CFqhjGE1G85ommp5MdBUyiQjmxwI3NcmhT2HPYFdpWSjYMdz2QjYMwUi7Fg79gk/ZPo2TU7YiTp5mhxPcea484q4hD1NX6+KphnDfGrn9es1o1zlivCcponKrD0RcAu70Paa01zaq6Ypu/Z9xs08RXU+XTVLbHydMjbHj8iLfW6QY5brnNgB43YAvyqbLN7U32Y5LxX3njF/8RMLySXB4x7pknEMBFVJZjdc0kyz7HKQUC4UNCBSYHILhmfNs0vLGXMeCDz51DlUCo96XiqOZ3w+n/vtXdscLoakOuyiOx6NB/dred+L6exGpO0OZYe8aB1Y6CVBLAn24J0J4hpB/kZQ6xHUkmCzyDohWRJszlknpEuCzVDrhGxJsPlsnZAvCTb7rRP0kjDmynWGnV9s3ZhbAxx/u8dcHOB4O+5yd4DjbbrL9QGOt++uNgQ43ta7WhLgeLvvak+A4wnA1aoAx9OAq20BjicDVwsDB9LTgaudAY6nA1drAxz/5I+1ef3sC//wj7U8EMfTgav9gTieDlyvEIjj6cD1FoE42RVOQAfC04HrXQIcTweu11nnSE8HrjcKcDwduF4qwPF04HqvQA2QVzgBHUhPB663C3B8Heg/4Hg6cP1j4H58Hdg+M5BDpKcD158G4ugrnIB2lJ8Pkj/gXMkHF5yLtcUXXUQ8vxFg+NvbQvz6KvFmG+Mdav8fRun1tXYNAAA=</t>
  </si>
  <si>
    <t>7778BAAD07983AF16C8DCB4E5E9AE63A</t>
  </si>
  <si>
    <t>JChemExcelkgwAAB+LCAAAAAAAAADFl11TozAUhu/9FRmut4EkEMBp6zh6szO6O7Puxd7tRIrKTAEHsB//ft8QWiHWxrvV1oST90lIzslJnF/tyjXZ5E1b1NXCYzTwSF5l9aqonhfetqhW9badMR4x72o5z6CFvmoX3kvXvV76/na7pdlLXqpdXdGsLj3Tfrlri4lmK2jdPPs8CJj/5/7uoWdmRdV2qspyUG1x2fbGuzpTXf8ynwzhl6rZFJVv5H7ZbExvf3mgPwHdtSvvfUo3aLsGSp6KdU6e6qZUHdnwgOITfCPPeZU3qstX5HEPM6csxRosL+b3t3X2VuZVt5zf6z6KTK0fuuYtg6Gs13n2hu5Q+X678ErmLeeqq8vrplF7omvarBhRnChBVEhURJQkKiYqISoligX4op1BwKBgkDBoGEQMKgYZg45Dx3U/0HHoOHQcOg4dh45Dx6ET0AnohB4QOgGdgE5IOHSd64n83r/mC+8nuSGH7+d/D78/yQ+rPrBwGV94s5QKEcVkltAgwKseS0mlTASZRWgPJZmFsGPKMw57HJIZg13EBC7ADxmehsZBO6BDT0PHw3gsgDUVhHGYMfVjKdAuJWEhlXEg3suIJiwEF1PBsex4ZknS29NIlzENU10mlMtTzwfdgRNUhkMZyUSPL7kMD+N7ZK8XB73EQZpgtgkNY13RMcd6y4em/2ORlMm+gtVOp5YRFYdYwx7nAetngcXUFUbDJIjHFa4XGg7mITSJ1kRoYvHYctQcKthzaSJNh0wE8viq2Fb+cV8t5491tRpVSbFaeI/M6zfcr/yp5cOe80jdrPIG+Ux3oKVjgE8BvWGOAD8FiA9AeH6EcAro3X8eiKaAzhXnATkFdGY5D8RTQOeh80AyBXTWOg+kU6DPcecJ3T5xXZ8THYzt7j6HOhjL4ybnOhjL6SZHOxjL7yanOxjL9eYMcDCW982Z4WCsADBnjIOxYsCcSQ7GCgNzhp3fX9yKA3PmOTaxFQfmjHSMY+/8/kx1jGNv/v4MdowTnmAcccCtODBnvIOx4sDcCRyMFQfmDuFgrDgwdw4HY8WBuaM48qwdB5pxxIGw4sDcgRyMHQfyC4wVB+ae5ZiPHQf6PubIIcKKA3OPc4wjTzCO2BF2HPAvMCfywYgZvZs/Oqn9w20Z1Q83af/9mn0x9/H/xfIf7Zb1rZIMAAA=</t>
  </si>
  <si>
    <t>DD4BDEC2FC62F01A9B681500D4FE094D</t>
  </si>
  <si>
    <t>JChemExcelkgwAAB+LCAAAAAAAAADFl11TozAUhu/9FRmut4EkEMBp6zh6szO6zqx7sXc7kaIyU8AB7Me/3zeEVojdxrtV24ST90lIcs5JnF/tyjXZ5E1b1NXCYzTwSF5l9aqoXhbetqhW9badMR4x72o5z6CFvmoX3mvXvV36/na7pdlrXqpdXdGsLj3Tfrlri4lmK2jdvPg8CJj/+/7usWdmRdV2qspyUG1x2fbGuzpTXf8y/xjCL1WzKSrfyP2y2Zje/vBA/wV01668jyndoO0aKHku1jl5rptSdWTDA4q/4Bt5yau8UV2+Ik97mDllKdZgeTG/v62z9zKvuuX8XvdRZGr92DXvGQxlvc6zd3SHyvfbhVcybzlXXV1eN43aE13TZsWI4kQJokKiIqIkUTFRCVEpUSzAB+0MAgYFg4RBwyBiUDHIGHQcOq77gY5Dx6Hj0HHoOHQcOg6dgE5AJ/SA0AnoBHRCYkPXuZ7Ir/1bvvAeyA05fE59/+i/D78Po2dTH1hsGV94s5QKEcVkltAgwKseS0mlTASZRWgPJZmFsGPKMw57HJIZg13EBFuAHzI8DY2DdkCHnoaOh/FYAGsqCOMwY+rHUqBdSsJCKuNAfJQRTVgILqaCY9nxzJKkt6eRLmMaprpMKJenng+6AyeoDIcykokeX3IZHsb3yF4vDnqJgzTBbBMaxrqifY71lk9N/8ciKZN9BaudTi0jKg6xhj3OA9bPAoupK4yGSRCPK1wvNDaYh9AkWhOhicVjy1FzqCDm0kSaDpkI5PFVEVb+Ma6W86e6Wo2qpFgtvCfm9QH3M39u+RBzHqmbVd4gn+kOtHQM8CmgA+YI8FOA+ASE50cIp4CO/vNANAV0rjgPyCmgM8t5IJ4COg+dB5IpoLPWeSCdAn2OO0/o9snW9TnRwdjb3edQB2PtuMm5DsbadJOjHYy17yanOxhr680Z4GCs3TdnhoOxHMCcMQ7G8gFzJjkYyw3MGXY+vrjlB+bMcwSx5QfmjHSMY0d+f6Y6xrGDvz+DHeOEJxiHH3DLD8wZ72AsPzB3Agdj+YG5QzgYyw/MncPBWH5g7iiOPGv7gWYcfiAsPzB3IAdj+4H8AmP5gblnOeZj+4G+jzlyiLD8wNzjHOPIE4zDd4TtB/wLzIl8MGJG7+aPTmr/cFtG9dNN2v+4Zl/Mffx/sfwLh1qUJZIMAAA=</t>
  </si>
  <si>
    <t>1977E48E71B22ADB9A42330517EF15EA</t>
  </si>
  <si>
    <t>JChemExcelrwsAAB+LCAAAAAAAAAC1Vslu2zAQvecrCJ1riovWwHYQJJcCSQs0PfRWMLKSCLCkQFLs5O/7KMqLGFXspd44Hr7HoTgbl1fv5Zbs8qYt6mrlcco8kldZvSmq55W3L6pNvW8XXITcu1ovM2CBr9qV99J1r5e+v9/vafaSl+q9rmhWl56Zv3xvixFmL2ndPPuCMe7/ur976DmLomo7VWU5WG1x2fbKuzpTXb+Zv5jwS9Xsiso3cL9sdma134LpD6Pv7cY7PdIN5q5BJU/FNidPdVOqjuwEo/iwL+Q5r/JGdfmGPH5ALShPcQbri+X9bZ29lXnVrZf3eo0iU9uHrnnLoCjrbZ69YTkIX29XXsm99VJ1dXndNOqDaEmrFSdKECWJCogKiYqIiolKiEqJ4gxfzHMAOBAcEA4MB4gDxQHjwAnghF4HOAGcAE4AJ4ATwAngBHASOAmc1AYlnLjN9eZ/frzmK+87uSGH79Tv4f2dfLPkgQUHiZW3SChj2NAiolGUyNMYUimDiCwCzOPBFgL6OCALDr2MCQ4aLzL8GyYH7EAdVhoMpFCG8WHgDJOpJFxgFs95HCXlAVbiAY1CLAx9KHCm0IsUS0OfSD2GNGJT/w+4A4/RNDmMaQjzaZjyg3mPfOgjACkJ04RogSW9wGkYpCmZmvp/mqNRRuO4F862MWACygWTho7DhhDiSWMtRDSJWHIuJIj8IISQApMIOJFhiidnmhPmKMB9UWQWDDmLjltFPvjHhFgvH+tqcyaSYrPyHrnXZ8qP/KkVQ7J4pG42eYNCpBfQ0HOCGBN0pB8JYoogPxGCeQvBmKDTdp4Qjgk6yecJ0ZigS8I8IR4TdAGZJyRjgi4384R0TOiL0zxDz49c1xczB8d2d1/8HBzL46ZYOjiW001xdXAsv5ti7OBYrjfF28GxvG+K/XwMcysATHNw2LFiwDQThx0rDEzzcSSkFQemWc3bEXyC40p8O/P7Zujg2MnfN08Hx4oD02wdHCsOTHN2cKw4MM3ccW7xBMcRB8KKA3NZcHDSiXNzcKQdB/2FxFGb7TjQ5dxRQ6QVB+bC47AjJziO2JF2PUj/gTNRD+Rkf/LPuqF/uEpC/HTN9E930Iulj8v3+g/ytTGNrwsAAA==</t>
  </si>
  <si>
    <t>237921A0103A5F97562C1DC766E7FE9E</t>
  </si>
  <si>
    <t>JChemExcelyAoAAB+LCAAAAAAAAAClVktv2zAMvvdXCD4vsqmHLRdJiqK9DGg3YN1ht0F13NZAbBe2m6T/fpTlJraaWQOWB0SJ30dKIkVpeXUot2SXN21RV6sAaBSQvMrqTVE9r4J9UW3qfbsAJiG4Wi8zxCK+alfBS9e9Xobhfr+n2Ute6kNd0awuA6u/PLTFBLPntG6eQxZFEP66v3voOYuiajtdZTmy2uKy7Qfv6kx3/WT+4iIsdbMrqtDCw7LZWWu/WWR+ET20m+C0pBvUXSOVPBXbnDzVTak7smMRxV/0hTznVd7oLt+Qx3ccZhRS3IP1xfL+ts7eyrzq1st7Y6PI9Paha94yHCjrbZ69oTkUvt6ughKC9VJ3dXndNPqdGMkMayCaEc2JFkRLomOiE6IV0SnREOEf9YAAQAQgBBADCAJEAcIAcQxxzNhBHEMcQxxDHEMcQxxDHEMcN4Hb5mbCP99f81XwndwQ8x9/v01630d9Kw8cDAdbBQtJORcxWQiKUYtOLaNxnAiyANTzhOA24ocMvUE5YAcTMQ4qThQO4nqGJkWdTAhEqEz5qQWqgCsCnHJm7AIFhRaxTaVpORVpgjhBWWxat/+BG3gpjYVtpFToO2ZSDL4D8m7WiZ6TJE1xQUCl6AVOI5Uqck71fyMpZdy0iop43B9TFESiF0QasX4yDBJAQVApIzUWJFVKSBQSxCgDVqgCNR45Yo4Crk7G1iDucHycJyZxeMzi9fKxrjYjkRSbVfAIQZ/eP/Knlg0ZHpC62eQNVg9jwEDHBDYlmPNwJLBzBP6JIOY9iCnBnLV5gpwSzMmcJ8RTgjnH84RkSjCnfp6gpgRTI+YJ6ZTQV5R5htFPQtdXIA/HDXdfsTwcJ+K2wnk4TtBtRZzPE3Dibiuox48TeltxPX6c6NsK7fHjJICt6B4/6gzHkwXgpIG9MTwH0skDe8N4OE4e2BvJw3FPfn+DeTju4e9vvPl9Y+IMx5MHzMkDe6N6OPGZffNxnDywt7ZnPW4emJh6ygdz8sC+Cjx11s0DZV8Rc364Ww/if+CcqQcjzmhu4ejGCT/eWCh+en+Fp8fZxTLEV+n6D3OSgjHICgAA</t>
  </si>
  <si>
    <t>0856AF7AA9172DFB8959E8D9545B649C</t>
  </si>
  <si>
    <t>JChemExcelyAoAAB+LCAAAAAAAAAClVt1vmzAQf+9fceJ5MfgDMBVJVbUvk9pNWvewt8kltEUKUAHNx3+/MyYJuBmetCTEh+/3u7N957PTm325gW3etEVdLT1KAg/yKqvXRfW69HZFta537YKykHo3qzRDLOKrdum9dd37te/vdjuSveWl2tcVyerSM/rrfVtMMDtO6ubVZ0FA/V+PD089Z1FUbaeqLEdWW1y3fedDnamuH8xfXPilarZF5Ru4XzZbY+03C/QvIPt27Z2ndIe6W6TCS7HJ4aVuStXBlgUEf8EXeM2rvFFdvobnA3YzQhNcg9VV+nhfZx9lXnWr9FHbKDK1eeqajww7ynqTZx9oDoWv90uvpN4qVV1d3jaNOoCWdLeioBgoDkqACkFFoGJQElQCigb4oJ4igCKCIoQihiKIIooijCKOIY5pO4hjiGOIY4hjiGOIY4hjiOM6cJtcD/jn4T1fet/hDo7P9P/4/Q7fLHnAYzjY0luEhHMRwUIQjFpwbhmJoljAgqKex4DLiB8Y3gblgB1MRNgpOUjsxPkMTYK6MAYaoDLh55YSSbkEygln2i4lVKJFbJNQt5yIJEacICzSrf1+xA28hETCNGEo0XfEQjH49uCg54me4zhJcEKUhKIXOAlkIuGS6v96EsK4biUR0fh9TJE0EL0gkoD1g2E0pigIEoaBHAshkVKEKMSIkRosUUXluOeEOQk4uzAyBnGFo9M4MYn9Uxav0ue6Wo9EKNZL75l6fXr/yF9aNmS4B3WzzhusHtqAho4JbErQ++FEYJcI/BNBzHsQU4Lea/OEcErQO3OeEE0Jeh/PE+IpQe/6eYKcEnSNmCckU0JfUeYZWj8JXV+BHBw73H3FcnCsiJsK5+BYQTcVcT5PqBV3U0EdfqzQm4rr8GNF31Rohx8rAUxFd/iRFziOLKBWGpgTw7EhrTwwJ4yDY+WBOZEcHHvn9yeYg2Nv/v7Em183Ji5wHHnArDwwJ6qDE11YNxfHygNzajvmY+eBjqmjfDArD8ytwFFn7TyQ5hYx54fb9SD6B86FejDijMbmj04c/3jHQvHT/cs/X86uUh9vpas/gFOvCcgKAAA=</t>
  </si>
  <si>
    <t>B50DA7AE20B23417D4C0CBDC65A6F728</t>
  </si>
  <si>
    <t>JChemExcelDwsAAB+LCAAAAAAAAACdVslu2zAQvecrCJ1rSly0BbaDILkUSBqg6aG3gpGVRIAlBZLi5e/7KHqRGFcEalseauY9DskZDjm/2ZVrssmbtqirhcdo4JG8yupVUb0tvG1RreptO2M8ZN7Ncp4BC3zVLrz3rvu49v3tdkuz97xUu7qiWV16xn69a4sRZito3bz5PAiY//vx4bnnzIqq7VSV5WC1xXXbKx/qTHX9YP7hwi9Vsykq38D9stmY3v7wQP8CumtX3nlKd7Ddgkpei3VOXuumVB3Z8IDiF3wjb3mVN6rLV+RlDzWnLMUaLK/mj/d19lnmVbecP+o+ikytn7vmM4OirNd59onu0Ph+v/BK5i3nqqvL26ZRe6JbWq0YUZwoQZQkKiQqIiomKiEqJYoFeGBnADAgGCAMGAYQA4oBxoDjwHHdD3AcOA4cB44Dx4HjwHHgBHCCIXjrXA/61/4jX3hP5I7oZ/w//D6RH1b7xEFQ+MKbhVQIGZGZpIhdcJacRlEsyYzBLmKCxcSHHN4OxgP20EUEZSJIAiVmlUIZxkfBAhhTQRiHFXNhgsooDrVMpZCESSpizJeFNGVaorNEy4RybmSaQiKooRjqj7gjz+736M/498hezxlawdIUk2M0lH1Dz69vfDX9nyagcTzqOcHItIwpxOg9TSUWPKIhT7HgKeVC648S9iDiZ2nb4SCMRTRsMEBj0WtkEiZGEwZyOE8zPuS1f0rs5fylrlaDJilWC+8FWachP/PXlh+S3iN1s8obFBTdgYYOCXxM0FvkROCXCOILQU57kGOC3n7ThHBM0Jt1mhCNCXprTxPiMUEXgmlCMibosjFNSMeEvshMM7R9FLq+KDk4drj7InbiiIscK+Km6Dn8WEE3RdLBseJuiup0bjEr9KYIO/xY0TdF28GxEsAUecfYkgscRxYwKw3MIeLYkFYemEPHwbHywBxSDo698/tDzcGxN39/CE6vG5cXOI4KwK08MIesgxNdWDcXx8oDc5A75mPngY6po3xwKw/MRcFRZ+08SPTFYtqPsOtBNOJc9mPlwfHyMunnQj0YcAZ+/MEp5R+vamh+ucb55zve1dzH5Xb5F+XvNNIPCwAA</t>
  </si>
  <si>
    <t>80687CB5B1CCBDD412B8E259296CAA39</t>
  </si>
  <si>
    <t>JChemExcelZgwAAB+LCAAAAAAAAACNV8tu2zgU3fcrCK3HFJ8SFdguihYDDNA0wHQWsysYWUkFWFIhKXHy93Mo2o7NaMRCFi55eQ4vxfsgvf740uzJc9UPddduEk5ZQqq27HZ1+7hJDnW76w7DigvNk4/bdQks8O2wSX6O46+bND0cDrT8WTX2pWtp2TWJH795GeorzEHSrn9MBWM8/ff26/eJs6rbYbRtWYE11DfDpPzalXacFvM/JtLG9s91m3p42vTPfrYfgrkfoy/DLnn7pM8Y+wQqeaj3FXno+saO5Fkwih/7gzxWbdXbsdqR+1eoBeUF9mD7YX37pSufmqodt+tbN0dd2v33sX8qoWi6fVU+YTo0/vqySRqebNd27JpPfW9fiWs5teXECmIlsYpYTWxGbE6sIbYgljO8GOcAcCA4IBwYDhAHigPGgRPACTcPcAI4AZwATgAngBPACeAkcBI46QwCJ4GTwEngZA6n7iv3Mf+8/qo2yR35TNzrnm/H9rdj3z93F/27M+by/dM9cJzYJCvOqcq1JivOKFdY+lvDUMOMIKscCAVEBj2DXkGfc7KS0GOtZwkHyALjDOMZJ4xqkWcnwanJsFkSTtLsJBSVslBEU6N0DmXOpVMqA5FRJiaRF+96R8iRALu5FwZu4JRreOhoDx8jHQafmaksJ1zQwjD11j9JrMg4iY9nGTb9VUwpxQrMQXNYhTXJp96lcraHHdCS5fOY4zSKMnM56TTGaK5M4QhZwd00mTYMHqFFgcA6S5CEls4RmS4wrqFHQJ37p/GTZFQV+TRPpqYd8qtEVzM2+cswdu7DasbcdiLjzz0vkCrpOVe26/uu3V00Sb3bJPc8mZLo7+phEMc8SkjX76oeG+omcNBLgrgmuCQ4E8QcQb4jqGUL6prgMnqZoK8JLv+XCdk1wVWLZUJ+TXC1ZZlgrgmuEi3vUvGOwNmyCTd+5bqpzkU4obunuhjhBB73dTTCCZzu6+7yDvDA775OR+wErvd1PWIn8L4/ByJ2ggDw50bEjpnhFBE7QRj4cymSkEEc+HMswgniwJ97EU6Y+dM5GeGEyT+dq8v7JtQMJxIHIogDf25HONnMvsU4QRz4u0Hke8I4cD6NlA8RxIG/e0TqbBgHxt1Vlu3IsB5kv8GZqQcXnPm1BXHg708RO0Ec+PtWxI6e4USOGxnEgb/PRTj5DCcSO9LMcGbrTnpxUqenGzCa727H6dvV+cM6xX+G7X8DQe1ZZgwAAA==</t>
  </si>
  <si>
    <t>C769711AE49D66B85D00BCC77E0436F3</t>
  </si>
  <si>
    <t>JChemExcelJwoAAB+LCAAAAAAAAACNVttuozAQfd+vGPl5Yxibi6mSVFX7slK7lbb7sG8rl9AWKUAFNEn/fseQGw7Fm4tsZs4ZG8/x2PPrXbGGTVY3eVUuGHKfQVam1SovXxdsm5eratvMUITIrpfzlLCEL5sFe2vb9yvP2263PH3LCr2rSp5WBev9V7smH2C2klf1qyd8H70/D/dPHWeWl02ryzQjVpNfNZ3xvkp1203miyG8QtebvPR6uFfUmz7aX+Gbn893zYqdXumWfDdEhZd8ncFLVRe6hY3wOf387/CalVmt22wFz59kFhwTWoPlt/nDXZV+FFnZLucPJkae6vVTW3+kZCiqdZZ+UDjq/LhbsALZcq7bqripa/0JpmfMGkEL0BJ0ADoEHYGOQSvQCWj06U9+JAASAgmChEECIaGQYEg4QThh4hBOEE4QThBOEE4QTihK2DozE/39+Z4t2CPcgvl/9X2EnyPPj5QCsWCzgFOGfJgJHkVxcGqRSyljoCWjD+yf9s49JyRjEEFERiVBkZHmvm8S8oUxoE/ORJ5a5AqlApRcChMXOSqKmPAoDNWRhTwJyUqoIImJFXARmdZ+PuBOUYI4YPBpXgzN1JMEZgkX0rQxjxLTXjjcBsWD6DxExDE0La2AOn8++BWPpR90PPRFFxBlLEzAJI7EKSDNPIj9QUdw5QchdQLiKEMOyUXqOLMcMX2HtOgdxbicP1fl6qwL+WrBnpF1Kv2VvTRiL1QGVb3KaioCJoCBnhPEkGBkfSSIMYK8IATTIwRDgtky04RwSDAbbJoQDQlmO04T4iHBbN5pghoSzFafJiRDQlcYjgw5xjD+Qeq6QjI9Ctrp7gqPg2NlvC9U0zlHK+l9YXOMY+W9L4SOcazU94XTMY6V/b7QOsaJRzgOCaClgb6QOziWDPrC79iQtg7C/+CM6OCMM7oGwtaBMgeSYxx783cHmINj6aA/8BwcSwf9AengWDroD1THGsQjHIfehKWD/sB2cJKRdXNwpKWDw6Xg8n28s5PAO1xhqHtxvfFOd59vc48ufct/7CvlPycKAAA=</t>
  </si>
  <si>
    <t>4DEF215CE32DDEAC2C0251B867ECBCE2</t>
  </si>
  <si>
    <t>JChemExcelhgsAAB+LCAAAAAAAAACNVttu2zgQfe9XEHpeUxxedAlsF0WKBQo0LdD2oW8LRlZSAZZUSE6c/H0PJd/EeMXCFoYcnsMhZ4ZDLt+/1Fv2XHZ91TariLiIWNkU7aZqHlfRvmo27b5fkDQUvV8vC2CBb/pV9Gu3+30Tx/v9nhe/ytq+tA0v2joax29e+mqC2Svedo+xFILin3efvw+cRdX0O9sUJVh9ddMPys9tYXfDYv7HRFzb7rlq4hEe193zONt/Uri/4C/9Jjpv6RZjH0BlD9W2ZA9tV9sde5aC4y/+YY9lU3Z2V27Y/SvUklMOH6zfLe8+tsVTXTa79fLOzVEVdvt91z0VUNTttiyeMB0anz6uopqi9dLu2vpD19lX5lpObYlZyaxiVjNrmE2YTZnNmM2ZJYEP4wQAAUGAEDAEEAFFgBFwEjjp5gFOAieBk8BJ4CRwEjgJnAJOAaecQeCURiC3pdvAj9ff5Sr6ym6Z+8bfl1PrdtB/8dpfve9f90OY5Cpa5DxTCbFFxo3AUk4y5ZRkGVsYjBuMa+ixrYWCPoWeoNeSLQT0wpykgBqrhueTJD8KxRXBLZpnlCZQJpl2Sm0gNM9znTHD0wRi2jtADgTipEdhlIYhknDVwV7OZQYCCZ5QZhgRzw2cfOofJRZkIJEVaWYi9iqHU5LD39hPAgGTYuhdKud6B4LmlF7ShzG3OPjSrRjRdS5KtXauy0UmzlJxqZElzsWpUc7lucjFuX8cP0rBNalhHmMQisN60E0QAjecZeLcx9YTCIkjcu6NAnkenxJ9vbxvm81Fk1WbVXRP0XACvpUPvTwcgoi13abs4Do3gYNeEuSU4DL4RJDXCOoNQc9b0FOCO47zBDMluMM7T0imBHfU5wnplOAKwzwhmxJcGZkn5FPCUHTmGW58ErqhSM3HgvxwD0UtYMeL+FgEA3a8oI9FM2DHi/tYZAN2zBVOIPjkRX8s4gGOlwBj0Q9wvBwYL4kAx0uD8VIJHEgvD8ZLaN5vkq5wQgffP/nDJRfg+HmQ/gXHy4PxIg3sx88Dd+EGqob08mC8qAN20iucQO5IPw/UX3DeloMLyvUy66fB8NaYN6P8NBjeJgE7fho4DgXseGkwvn0CHH2FE0gdZa5wrpad+OIyjI8vRDTfvB7j89Py3TLGm3r9B0fafX6GCwAA</t>
  </si>
  <si>
    <t>0FBCED497D3FC4F1238F3B257C281FF4</t>
  </si>
  <si>
    <t>JChemExcel2AkAAB+LCAAAAAAAAACNVktvnDAQvudXWJy7xh7AQAQbRcmlUtJITQ+9VQ6QBGmBCMg+/n3HeDcLXoq7C/J45vts43nYyc2+2pBt0XZlU6cOp8whRZ01eVm/pc6urPNm1604BNy5WScZYhFfd6nz3vcf16672+1o9l5Uct/UNGsqR9uv9105wew82rRvLjDG3d+PD88DZ1XWXS/rrEBWV153g/KhyWQ/LOYfU7iVbLdl7Wq4W7VbPdofYOphdN/lzvmT7tB2i1TyWm4K8tq0lezJFhjFh30jb0VdtLIvcvJyQDVQHuMerK+Sx/sm+6yKul8nj2qMMpOb5779zFBRNZsi+8ThUPh+nzoVd9aJ7Jvqtm3lgShJqSUnEoj0iPSJDIgURIZERkTGRHKGL9o5AjgiOEI4YjiCOKI4wjjiAHGgxkEcIA4QB4gDxEGIztoUapG/Dh9F6jyRO6Le0//HSFaWuf4Tbj6kzsqn6BtGVkCFCP1zy6nneSHBzcIfOfaOxiMnQKUviEBl5J2aCG24+BhtQXhqOKN+xDjhnMaR8FEdBThcRD3ADzxSECQAtRydIXQbe5647B9x50G4hztyUF8TUV/EMVnFFDzVIjYMlWAa/rcvaAy65cG4f8YHjPmq5RGDYcKYhVoIfQGjpQAFn00EjwahH6DgIylSJIEmDIGR5gujBQw49yvi1slLU+cjkZR56rxwZwjFn8VrB8dodEjT5kWLma4GUNAxAaYEFbtfBJgjeBcEf3kGf0pQebFMCKYElUXLBDElqJxbJoRTgsrQZUI0Jah8XibEU8KQ/csMZZ+4bqgWFo7p7qG6LPuPGx7X1cgyj+F0Xb0s8xh+19XOMo/hel0dLfOIGY7F/9wIAF19LRwjBnS1tnDimT2wcGAuDuLlPQAzDkJ1iljmMTN/OHUsHDP5h1PKwjHiQJ9qFo4RB/oUtOyBmOFY4g2MONCnrIUTzeybjWPEwekkv/wed1TV3dOdA8WL+4h7vqxcJS7e0tZ/AR4FJt/YCQAA</t>
  </si>
  <si>
    <t>BADBACB61163F0ECA5C1F440C012F48F</t>
  </si>
  <si>
    <t>JChemExcelIgoAAB+LCAAAAAAAAACNVktvozAQvu+vsDhvjD2AMVWSqmovK7VdabuHva1coC1SgApoHv9+x5gk4GZx89AMM9/nwczDLK/35YZs86Yt6mrlcco8kldpnRXV68rbFVVW79oFh4h71+tliljEV+3Ke+u69yvf3+12NH3LS7WvK5rWpWf8V/u2mGB2Aa2bVx8Y4/6fh/unnrMoqrZTVZojqy2u2t54X6eq62/mPyH8UjXbovIN3C+brVntLzD9Y3TfZt55S7fou0EqeSk2OXmpm1J1ZAuM4o99J695lTeqyzPyfEAzUJ7gM1h/Wz7c1elHmVfdevmg1yhStXnqmo8UDWW9ydMPXA6VH3crr+Teeqm6urxpGnUgWtNmxYkCogKiQqIiogRRMVGSqIQozvCPfo4AjgiOEI4YjiCOKI4wjjhAHOh1EAeIA8QB4gBxgDiQmLBNrm/09+E9X3k/yS3R/+P3caRrz6OlD3hMAay8RUgxQ4wsgAoRh2fJaRAEMcFHhh8yXA3OgROhMRREoFEGRyHRh1tI0BfFR8EZDSXjhHOaSBGiWUZBbxagJSZBGJkEgfh8PeAGmqQBNwLwIcUUEh4PcT1y0JuSNBRJQhYJhUBLXCCOtWI7vnotaAJG8mh8fcZHjIVacsmgD5iwWCtAIWTJWAloFIcRKiFipMYIdGH6R5YT5qTgDkKhXZxKXPp4i1iG/qkO18vnuspGKimylffMvb5Af+UvLQw16pG6yfIG+18voKFjAkwJuqJPBLhECD4RwvkI4ZSgu2WeEE0JurfmCWJK0J04T4inBN238wQ5JegunyckU0I/E+YZ2j9JXT9DHBw73f3Mmc8ftzJuZpQjjpV0M9Mccay8mxnoiGOl3sxMRxxxgePIP7cKwMxkB8eqATPDHRyrDMzMdzSkVQfmjHBwrDowZ8r8cwO78zXHUQdgN39/Zjk4dh3IL3CsOjDnomM/dh3o89MxOMCqA3PuOuLICxxH7YBdB6GbE1yYByPO6N780UngH99eUP30ZuOfX3u+LX1831v/AzwRYbciCgAA</t>
  </si>
  <si>
    <t>78B8EA7E44C7F52D738E45882196EEBA</t>
  </si>
  <si>
    <t>JChemExcelzAsAAB+LCAAAAAAAAACNVk1vozAQvfdXWJw3Bn/wVSWpqvayUruVtnvY28oltEUKUAFN0n+/z7gkwWXxtkkGxu95YPw84+XVodySXd60RV2tPEYDj+RVVm+K6mXl7YtqU+/bBeMh867WywxY4Kt25b123dul7+/3e5q95qU61BXN6tIz45eHthhh9oLWzYvPg4D5v+/vHnvOoqjaTlVZDlZbXLa9867OVNc/zD9C+KVqdkXlG7hfNjsz2x8e6E9AD+3GO73SDcauQSXPxTYnz3VTqo7seEDxCb6Rl7zKG9XlG/L0ATenLEUO1hfL+9s6ey/zqlsv7/UcRaa2j13znsFR1ts8e8d0uPh+u/JK5q2XqqvL66ZRH0RfabdiRHGiBFGSqJCoiKiYqISolCgW4ItxBgADggHCgGEAMaAYYAw4DhzX8wDHgePAceA4cBw4DhwHTgAngBM6IHBCYiG3uX6BXx9vOfKwJQ/kpv8Ovz/Ofk//D2cec33kYZ34ykPe8EcEDbGcRNIkFNFgIsqSWJBYj6UkgVNGhAXwJoIwBjdeiHH4Q/gl/CknLNT+9GQH/4CLYCPYBKsTYJ4UOJEeLVYyihJJ9OrFiKdXViIObMK05VSESCYXlHFt7fsB98lDnDD4tCwICYupTILgFN88j0c+TtmQNAzjEEmJkxhPQLmMI8v5/3efdEZl7LhbIHwETSywc1OkDvdxDF0sOJVpCitoIoQ82ZCyKA7IIsIrBhiP4ZfydD+MDxapEkmi+TKBtjA/jBziQvb+Uffr5VNdbc4uSbFZeU/M6zfEz/y5Rbr6DeGRutnkDeqNnkBDzwl8TNDb50jgUwTxhRDOR5Bjgt6a84RwTNAbeZ4QjQl6288T4jFBF4l5QjIm9CVlnpGOGaYCzVP0lCNOX7EcHGvBTYVzcKw1NxXRwbGW3VRQB0dO5MDFCSeezaEXZq2/qeoOjiUB0wXmlc8sFZiu4Yhj66DvMo4taenAdKX5Z+P2xtcch3a4pQPT9RwcSwemSzo4lg5MV3VwLB2YLuzgWDowXduRt3iC46ge3NKBORU4OOlE3hwcYeugP3k4qrOtA90BHHVH2D2gP9k44thtQHMc2hF2PUhHnOk4lg6G09ZsnIl6ICa7mn/WQ/3hnInLL2dQ/3RAvVj6OJmv/wI7JIrozAsAAA==</t>
  </si>
  <si>
    <t>CB567820E4247F92DABA283109A88D15</t>
  </si>
  <si>
    <t>JChemExcelawoAAB+LCAAAAAAAAACNVk1vozAQvfdXWJwXYw9goCKpqvayUruVtnvY28oF2iIFqIDm49/vGOcDnBQ3BNkev+fBnuex05tttSLrou3Kpl44nDKHFHXW5GX9tnA2ZZ03m87lEHLnZplmiEV83S2c977/uPa8zWZDs/eiktumpllTObr/etuVE8zGp0375gFj3Pv7+PA8cNyy7npZZwWyuvK6G4wPTSb74WO+cOFVsl2XtafhXtWu9Wj/gKk/o9sud05TusO+W6SS13JVkNemrWRP1sAo/tkP8lbURSv7IicvOzQD5QmuwfIqfbxvss+qqPtl+qjGKDO5eu7bzwwNVbMqsk8cDis/7xdOxZ1lKvumum1buSOqpsySEwlE+kQGRIZECiIjImMiEyI5wxf7OQI4IjhCOGI4gjiiOMI44gBxoMZBHCAOEAeIA8QB4gBxkGDQVoX62D+7jwLnTH6Ru+F5wufu+J6epyNi3H7CQIBSge/7EdkXuEz4I+6+6QIVIgqIG6AdZ3FoT4t9Z4icQBCBxtg/FDH24bQS7AujQ8EZDWLGCec0iUWA5jhEbzH1Aae+pyBIgPoyDJPQZeL74ry9x50G4X7kkB3OzRU0gSQhbkwDocqEgj/XxrGiaNxxNHzFOHgQlIfj9gkfMhaokscMhgETFulKFAgYuQIKAZtUfBpGQYiVAEmxIgnsQrWMLEeMrqA2vaM4l+lLU+ejKinzhfPCnUG1v4vXDvbCdUjT5kWLclADKOiYAFOCkvk8wZ8S1KaYJwRTgtpC84RwSlAb7kiASwRxRojmPURnk47nCfGUoLb+/CclZwTO5l2o/knohsRi4ZjhHhKRhWNEXCcuC8cIuk508yvAjbjrxGjxY4ReJ1KLHyP6OvFa/BgC0Ina4ie+wEksfgwZ6IPAsiENHeiDw8IxdSC+wbmggxHn4hqAqQM1H1uCMXSgD0ALx9CBPjAtHEMH+oC1cMxEMBzIljWIL3AsegNDB/rAt+RZUwfwDY6hg8Ol4nw+3uj08A7XIKyeXZG80/3pKvXw4rj8D07DSotrCgAA</t>
  </si>
  <si>
    <t>E3B33A3AE8CC3941CF111E1E95AE3C3E</t>
  </si>
  <si>
    <t>JChemExcelHAoAAB+LCAAAAAAAAACFVktvozAQvvdXWD5vDB6DgShJVbWXlfqQtnvY28oF2iIFqIDm8e93jEMSnCzOQ2PPfJ8fM+OxF7e7ck02edMWdbWknPmU5FVaZ0X1saTbosrqbTvjEHJ6u1qkiEV81S7pZ9d9zT1vu92y9DMv1a6uWFqX1Njnu7YYYbaC1c2HB77PvT9Pj689Z1ZUbaeqNEdWW8zbXvlYp6rrF/OfKbxSNZui8gzcK5uNGe0v+Prns12b0dOW7tF2h1TyXqxz8l43perIBnyGP/8H+cirvFFdnpG3PaqB8QR9sLpZPD3U6XeZV91q8aTHKFK1fu2a7xQVZb3O028cDhs/H5a05HS1UF1d3jWN2hPd0mrFiQKiBFEBUSFRkqiIqJiohCju4x/tHAEcERwhHDEcQRxRHGEccYA40OMgDhAHiAPEAeIAcRBjwNa5Xujv/Ve+pC/knui/+T6Perr9fNY7aV4wBLCks4BhhHwyAyZlFJwkZ0KIiKDL8EMOvYPxwAlRGchBSLTFYhAxQnAnCdrCiHCfxb4vCOcMIglaRn4YHvUH2IHEBYMgDAjHebiWIQtDLSUToGXEYnmuH3CGR8lebyxmgUwSMksYCC1xrijSDdvg6l8QJUvASB6O+zg7ujJgSZygCyOG8J6XBGF8OfBgx21JdMpRDvpBYn4KIU8SFyRkJDADvWMKrhZvdZWdNUmRLekbp31u/srfWzikJyV1k+UNHn09gIaeE2BM0Ml8JMA1grggBNMzBGOCPijThHBM0MdqmiDHBH0IpwnRmKCP7DQhHhP0AZ8mJGNCXw6m/artNoVPT8LtaPfVxsGxAm6qk2NpVsxNNXPMY4XdVD8Hx4q8qZaOtckrHEf4uRV/U40dHCsFTPV2cJIrPkim9wNWGpgbwnGGr+QBONIN7DzQN40j38A++/2t5eBYeWBuOQfHygNzKzo4Vh6YW9Thg+gKx1FrwMoDc0s7OMkVvzk4wsqD4SVwuR/v7CLwhncLNi/eNN7pwXOz8PClt/oH7+oRXhwKAAA=</t>
  </si>
  <si>
    <t>D91C8E99EDF0D236B7F5791B79B2CA76</t>
  </si>
  <si>
    <t>JChemExcelzwkAAB+LCAAAAAAAAACNVstu4yAU3fcrEOsJBvyuklRVuxmpnZGms5jdiDpuaym2K9vN4+/nYJyHacY0sQXcew4XuA88v9mVa7LJm7aoqwUVjFOSV1m9KqrXBd0W1aretjMhQ0FvlvMMWOCrdkHfuu792vO22y3L3vJS7eqKZXVJjf561xYjzNZndfPqSc6F9+fx4annzIqq7VSV5WC1xXXbCx/qTHX9Yv5jwitVsykqz8C9stmY2f5Krh/Odu2KnrZ0B90tqOSlWOfkpW5K1ZGN5AwP/0Ze8ypvVJevyPMeYslEijNYXs0f7+vso8yrbjl/1HMUmVo/dc1HBkFZr/PsA9Oh8/1+QUtBl3PV1eVt06g90T0tVoIoSZRPVEBUSFREVExUQlRKlOB4oRcACCAEIAIYAZAASgAmgJPAST0PcBI4CZwETgInYzhrnetF/t6/5wv6k9wR/Zr/qWdGP6z+gMbhywWdBQy+4WQmWRTFwakVzPf9mOCw8CPDaFAOnBDCIDo0EXSJTxLosPihSZkIooAIzqJQJpCGCAVIZaon5SzxdStYxC+MB9hAiliaDE0SwmgaJnwwSslebwUqmaYErQh1G7BImPFY7hofeD5LQlg8m8foYwQLD/Q4ibkkMywwjdGmLPV5emqxDxnhZJBHQOBsZsKHCi4+kxwxh07CAj/qZ8MG48PqEGjeMdKW8+e6Wp11SbFa0GdB+xD8lb+0cohCSupmlTfIcD2Bhp4T5JigY/ZIkJcI/idCMG0hGBN0PkwTwjFBZ880IRoTdK5NE+IxQWfmNCEZE3QeTxPSMaHP+mmG1o9c11eJaV8I2919VXHYsTxuqpDDjuV0U7Ucdiy/myrnsBNe4DicLyzvmyrq4FgBYKqug2PFgKnSDo4VBqaqOxLSigNzC0yfmxQXOK7EtzO/v2UcHDsO4i9wrDgwN5ljP3Yc6BvPUTWkFQfmpnTYiS9wHLEj7Tjwv8D5XA7OKGdL886Kunf41ED302eId/pGuZp7+Dhb/gNZx+sAzwkAAA==</t>
  </si>
  <si>
    <t>4C7DD4D5CF597E701E1AFFAB2E726D60</t>
  </si>
  <si>
    <t>JChemExcelIgoAAB+LCAAAAAAAAACVVktv2zAMvu9XEDovskS/iyRF0V4GtCuw7rDboDpuayC2C9vN49+PspwmVjJrS2yIIr9PtESK0vx6V65hkzdtUVcLJrlgkFdZvSqq1wXbFtWq3rYziaFk18t5RljCV+2CvXXd+5Xnbbdbnr3lpdrVFc/qkhn71a4tRpitz+vm1UMhpPfr4f6p58yKqu1UleXEaourtlfe15nq+o/5iwuvVM2mqDwD98pmY0b7jUI/gu/aFTtO6ZZsN0SFl2Kdw0vdlKqDDQpOj/gKr3mVN6rLV/C8JzVymdIaLL/MH+7q7KPMq245f9BjFJlaP3XNR0aKsl7n2QcNR8K3uwUrJVvOVVeXN02j9qAlrVYSFILyQQWgQlARqBhUAioFJQW9ZJcEkISQBJGEkQSShJIEk4RDwqEeh3BIOCQcEg4Jh4TDhAK2zvWH/ty/5wv2CLeg31v4Pkimd/g/9nq7/0ghwAWbBZwiJGCGPIri4NhK7vt+DLRk9IOhNxiHZqCGZAsiiEiZ+IcmIRvNJCVbGB8aKXiQCAlS8jSJAlInIY2acB9ptgOFQBGSVlJkItOmvh+d9wfccRDpxwz2elIJD6I0hVnK0dctYeNYC7bhv4ERT9G0MjztH/GhEIFuZSKwHzAVsRHiIMITV8gxECPB52EchCQEREo0KSITJcaJ5hNjBEpD7zMPl/PnulqdiFCsFuxZsj5Bf+QvLQ45yqBuVnlD+18PoKGnBBwTdEZ/EvASwT8jBNMegjFB75ZpQjgm6L01TYjGBL0TpwnxmKD37fSkkzNCOu0hHRP6mjDN0PZR6Poa4uDY4e5rjoNjRdzUqOnpSyvopqY5/FhxNzXQ4ccKvamZDj9W9E2NdfiJL3AShx8rB0wNd3CsNDA137Eh7TwI/4FzIQ9OOBfXAO08SPRZ5PBjb/7+7HJwrDwwZ52DY+WBORsdHCsPzFnqWIP4AseRb2jlgTmrHZz0wro5OL6VB4f7wPl8vJOTwDvcXkg8u9l4x2vPl7lH973lH4f4+mgiCgAA</t>
  </si>
  <si>
    <t>6B9C72FC03E3DA7EE3B968FDC5A91022</t>
  </si>
  <si>
    <t>JChemExcelHQoAAB+LCAAAAAAAAACNVslu2zAQvecrBjzXFBetgeQgSC4FkgZoeuitoGUlEWBJgaR4+fsORW+iXbGWhSE573FIzkKld9tqBeui7cqmzginjEBR582yrN8zsinrZbPpZlwEnNzN0xyxiK+7jHz0/eet5202G5p/FJXaNjXNm4oY/e22K0eYjaRN++4Jxrj3+/npdeDMyrrrVZ0XyOrK224YfGpy1Q+L+YcJr1Ltuqw9A/eqdm1m+yOY/jO67ZbktKUH1N0jFd7KVQFvTVupHtaCUfyzb/Be1EWr+mIJix0OC8oTPIP5Tfr82ORfVVH38/RZz1HmavXat185DlTNqsi/cDpsfH/MSMXJPFV9U923rdqBbulhxUEJUBKUDyoAFYKKQMWgElCc4Yt6jgCOCI4QjhiOII4ojjCOOIE4oedBnECcQJxAnECcQJyI0WGrQi/01+6zyMgLPIB+zfNj1DN987wcdYMeXSAyMvMpeojBTNAwjPyT5FRKGQEeGf5g39sr95wAB/3wIELUxfIgYoTgThLUBRFwRmPGJHBOIxYEwCUVfuADx5m4lgENAi1DKoWWEY3D8/ED7sA7zSeiUBzMGKMEdnpjMfXDJIFZQoXUEjlRpBu2wtW/IIY0EUbyYNzHteFRRhRhyUnipkJc5FHaeow/KcOTRIMyjKQ2mPhBPAz4nPn20jAEvWMMztNFUy/PmlAuM7LgZAjOn8VbJ/bxSaBpl0WLua8n0NBzghgTdDQfCeIaQV4Q/GkL/pigM2WaEIwJOq+mCeGYoLNwmhCNCTpnpwnxmKAzfJqQjAlDPZg+V623KXzaCLe9PZQbB8dyuClPjqVZPjflzGHHcrspfw6O5XlTLh0cy/mmvDo4lv9NOXZwrBAw5dvBsaLAlHtHPlphYK6Haf8IfoXjyns78Yfrx8Gx4yD6D44VB+aKc+zHjgN9FTpiR1hxYK5Qh53oCscRO8KOA3/EuW7HioPDtT5lR7LL3D7jnNnxzi4C7/Dhgs2Ljxrv9MVzk3r4qTf/C4rHacMdCgAA</t>
  </si>
  <si>
    <t>82ED2676D5E04E72ED4A8A55CACB1E80</t>
  </si>
  <si>
    <t>JChemExcelzwkAAB+LCAAAAAAAAACNVktvozAQvvdXjHzeGNu8K5Kqai8rtVtp28PeVi7QFilABTSPf79jDA24WdwkxPbM93lsz8MkV4dyC7u8aYu6WhNOGYG8SuusqF7XZF9UWb1vV1z4nFxtkhSxiK/aNXnruvdLx9nv9zR9y0t5qCua1iXR+stDW8wwe5fWzasjGOPOn/u7x56zKqq2k1WaI6stLtteeFensusX8x8TTimbXVE5Gu6UzU7P9lcw9WP00GbktKUb1F0jFV6KbQ4vdVPKDnaCUfyxH/CaV3kjuzyD5yOKBeUxnsHmIrm/rdOPMq+6TXKv5ihSuX3smo8UBWW9zdMPnA47P2/XpORkk8iuLq+bRh5B9ZRYcpACpAvSA+mDDECGICOQMUjO8EE9RwBHBEcIRwxHEEcURxhHnECcUPMgTiBOIE4gTiBOhOisba4W+XR8z9fkAW5gfMb/8fsAv4z+gMTDF2uy8ij6hsFK0CAIvVPLqeu6IeBh4QeG0aAcOD4KvWBsAtRFLkSow8UPTUy5F3jAGQ18EaHUx1BAqYjVpIxGrmo5DdiZ8QAbSAGNo6GJfDQa+xEbjBI4qq2gSsQxYMt91Xo04Ho8l9vGI8+lkY8WJ/NofYjBwjw1jkImYIULjENsYxq7LD61uA8R4MlgHiECz2bFXVShiyeST8zYiajnBv1suMFwXB0GmvMZaZvkua6ySReKbE2eOelD8Hf+0oohCgnUTZY3mOFqAgWdEsScoGL2kyDOEdwvBG/ZgjcnqHxYJvhzgsqeZUIwJ6hcWyaEc4LKzGVCNCeoPF4mxHNCn/XLDKWfua6vEsu+4Ka7+6pisWN4XFchix3D6bpqWewYftdVzmLHP8OxOJ8b3tdV1MIxAkBXXQvHiAFdpS0cIwx0VbckpBEH+hZYPjfBz3BsiW9mfn/LWDhmHITf4BhxoG8yy37MOFA3nqVqCCMO9E1psROe4VhiR5hx4H6D87UcTCiTpTmTou6MrxrY/fIa4pzeUS4SB1/ONv8A/x0DSM8JAAA=</t>
  </si>
  <si>
    <t>4E22B7E0F8484932F026847469535817</t>
  </si>
  <si>
    <t>JChemExcelAwwAAB+LCAAAAAAAAACNVslu2zAQvecrCJ5riovWwHIQJIcWSFKgKdDeClpmEgGWFEiKl7/vUJQX0YqYxMZweW/IMR+HM7/ZFWu0UXWTV2WKGaEYqTKrVnn5muJtXq6qbTNjPGD4ZjHPAAv4sknxW9u+X3vedrsl2Zsq5K4qSVYV2Mxf75p8gNkKUtWvHqeUeX8fH547ziwvm1aWmQJWk1833eBDlcm228wnS3iFrDd56Rm4V9Qb4+0fp/pDya5Z4VNIdzB3C1T0kq8VeqnqQrZowymBD/2GXlWpatmqFVruYZgTlsBvsLiaP95X2UehynYxf9Q+8kyun9v6I4OBolqr7APcQePHfYoLhpFcNs+tqlWVYkApvJjLtipu61rukW5pnGRIciQFkj6SAZIhkhGSMZIJkozCF+YZABggGEAYYBiAGKAYwBjgOOC49gM4DjgOOA44DjgOOA44DjgBOAE4oRcUcKprpaP5vX9XKf6J7pD+Hv6f+v75mO49jfQ7DJwYT/EsJpTChmYhCcNYnGxAhPBDNPNhHgKbcRiP/JNlMC8iBCcAf6jv9abH9NTeU296//2yvUkI80MfMUrCAKKPSQAyA2gSx8GBkRCe6JUoiYW2jIR0pN/DzlyAOUZhNoHRXofuk5AlCZoJEge0C1EwAx6OH/ohYYGxCR/rx8QPp3AuvxEol/q6H0eUa39BEnXWFyE/+UtIIuiZhdB5qM+KcWDow2MCpkBuZyNHzKEx3B2I3TuqfTFfVuXqrInyVYqX+ooA5Jd6aXh/EzCq6pWqIe1oBxp6TuBDgpbxkcDHCGJI8O0VNNJc0cUfw+57l678C1fB9GaDIUHf7WlCOCRETkJ0QYg/i+67I7p46Ernn+m1kyGhy1bTDD0/OO4uu02fH7MlojkOkTBLJSZ7OjiWUEy2dXAsRZjs7OBYojDZ3PEbWLow2d+xjiUN81o41rE0YF4XxzqWDMxrNL0Ot3WgOcxx8S0dmNfOwbGzRfc6Oji2DuIvcEZ0wB15iQcj8Tj0xi0dmFfewbF0YKoCB8fSgakiHBxLB6bqcORmOsJx6E3YOuiqGgfH1oH/BY6lA1M5OeLxL9KxcEhUWDI4FGaTnPDiIRqneGdvrncoT6F5Ubp6p7r2au5BQb/4D3vcDPcDDAAA</t>
  </si>
  <si>
    <t>93850B671EC2AB18F5649608E1F340A4</t>
  </si>
  <si>
    <t>JChemExcelbAoAAB+LCAAAAAAAAACVVktv2zAMvu9XCDovskQ/VSQpivYyoA9g3WG3QXXc1kBsF7abx78fZTmJrWRW18YgJX6fKJkU6fn1rliTTVY3eVUuqGCckqxMq1Vevi3oNi9X1baZCQgFvV7OU8QivmwW9L1tP648b7vdsvQ9K9SuKllaFdTYr3ZNPsJsfVbVbx5wLrzfD/fPHWeWl02ryjRDVpNfNd3kfZWqttvMP1x4hao3eekZuFfUG7PaH+D6x9muWdHTkW7RdoNU8pqvM/Ja1YVqyQY4wx//Tt6yMqtVm63Iyx6ngQmJ72D5bf5wV6WfRVa2y/mDXiNP1fq5rT9TnCiqdZZ+4nKo/Lhb0ELQ5Vy1VXFT12pPtKanlSAKiPKJCogKiYqIiolKiJJECY4P2gUCBCIEQgRiBIIEogTCBOIAcaDXQRwgDhAHiAPEAeIAcSAxaOtMb/bX/iNb0CdyS/RzSx577bEbHf6fBuOnIwYfDAQs6CxgGCdOZsCiKA5OUjDf92OCLw7/SD/qjb3oqSHagohEOJn4B5GgDc8j0RbGByE4CxIuiBBMJlGA00nod9MRaIkRiYyUvh+dj3tcT0uYL4wAfGMxAyni3i8le322hAWRlGQmGfha4gJxrBXb8N/AiEkwUoTD8Qkfch5oKRIO3YKSx1oBBgGXQ8VnYRyEqASISTQmQhMmxWDmiDkquMMg0ibBElz6sEVMTu+Yncv5S1WuBirJVwv6ImiXtj+z1wb6zKWkqldZjVVBL6ChQwKMCTrPjwS4RPDPCMG0h2BM0HdomhCOCfrGTROiMUHfz2lCPCbo2zx96OSMIKc9yDGhqxTTDG0fha6rLA6OHe6uEjk4VsRN5Zo+vrCCbiqdw48Vd1MZHX6s0JtK6vBjRd9UXoef+AIncfixcsBUdgfHSgPTCRwX0soD0zkcHCsPTKdxcOyb33Wm6fcG9uXXHEcegJUHpvM5OHYeyC9wrDww3dVxHjsPdBd21A6w8sB0b4cfeYHjyB3frgfhFzgX6sGAM9ibN+ge3uE7CNWzbyTv9AH1be7hl+PyL3x6j4RsCgAA</t>
  </si>
  <si>
    <t>0F9338F5B7069C214D22BC027ADAF25B</t>
  </si>
  <si>
    <t>JChemExcelngsAAB+LCAAAAAAAAACNVtluozAUfZ+vsHieGG9sVZKqal9G6iJN52HeRi6hLVKACmiS/v0cA1lwMngS0MXX5/h6Obbv/HpXrMkmq5u8Khcep8wjWZlWq7x8W3jbvFxV22bGRcC96+U8BRb4sll47237ceX72+2Wpu9ZoXdVSdOq8Pr6q12TjzBbSav6zReMcf/3w/1zx5nlZdPqMs3AavKrpnPeV6luu878I4Rf6HqTl34P94t607f2RzDzMLprVt5xSLeouwGVvObrjLxWdaFbshGM4mHfyVtWZrVusxV5+YJbUJ5gDpbf5g93VfpZZGW7nD+YNvJUr5/b+jOFo6jWWfqJ5vDx427hFdxbznVbFTd1rb+I+TJuzYkWREuiFdEB0SHREdEx0QnRnOFFPQeAA8EB4cBwgDhQHDAOnABOmHaAE8AJ4ARwAjgBnABOACeBk8BJE1BiEdeZ6fyvr49s4T2RW2Le/f9xsLbflB4vlJ+wQALqUJQLBD3YgKogVIQLGsUJP1oOf6COlgGPQcWojtne7L0RQEqSECVml8bOcZ1CMxEjkkqBSRE0VmEAo3gk9s4BwmgcwYl4DGaGXklM20xAAsZKGiljB/8A60ke+TIDl5QljJkBBQHruh7FJzahQjEzMBXBhDSRneHhsTTUDchxnaIhNgY6HZvGBZXctE0Dg4RI8SMzRIpGRRUFielzolhAhlpBGYf3QO2cwAahjA720NJA4QzOwUhMQaQgZv+g5uX8pSpXJ58kXy28F+51Mv+ZvTZiULpHqnqV1Zgu04CBnhLEmGBkeiCISwR5RlDTEdSYYPbcNCEYE8wOnSaEY4LZz9OEaEwwu3+aEI8J5qyYJiRjQneyTDNM/WjpupPIweFnI3dSxHnPHBLh1pL3Z+O0Sri6wHEIhVsL35+9Do619v1Z7eBYy9+f7Q6OpYD+LnDMgSWC/u5wbEdbBd1dMx1HWCro7yZHHHvfd3eZI4699Q1HOuJYOujvSgfH0kF/tzo44YU5cHEu6OCEc3kO4gvjcehNWDroc4RpjrR00OcUDo6tgy4HcXBsHXQ5i+MGsHVgOA69SUsHfU7k4Ng6CP+DY+lgn3edj8c/uT/9feaIz7Os0j+mnN/mPnLt5V9ZdmbAngsAAA==</t>
  </si>
  <si>
    <t>D8449B7B64FA33A91DF71CF143ABE757</t>
  </si>
  <si>
    <t>JChemExcelUwsAAB+LCAAAAAAAAACFVk1vozAQvfdXjDhvjD3GBKokVdVeVuqHtN3D3lYuoS1SgApokv77HeN84WSxQjTG857HeJ7Hnt1syxWs86Yt6moeCMYDyKusXhbV+zzYFNWy3rQTgUoEN4tZRljCV+08+Oi6z+sw3Gw2LPvIS72tK5bVZWD919u2GGA2ktXNe4ici/DP48NLz5kUVdvpKsuJ1RbXbd/5UGe66yfznxBhqZt1UYUWHpbN2o72F7l5ONu2y+D4SXfkuyUqvBWrHN7qptQdrJEzevgPeM+rvNFdvoTXb+pGJlJag8XV7PG+zr7KvOoWs0czRpHp1UvXfGXUUdarPPui4ajx834elCJYzHRXl7dNo7/BtEy3FqARtAQdgVagY9BT0AnoFLTg9Ce/IIAghCCIIIwgkCCUIJggHBIOzTiEQ8Ih4ZBwSDgkHBIOCScJJwknkRK4ys3Ef39/5vPgGe7A/E9/T07f06H1fPDt/JQaJF0kDGOuQMQsxTg5WsVUKhFExFCl6miR/Ir8gvw09YOlZVeJgoTcUQpT6qUF2JmYfFO1NxFBZAKSfByB8oIqBsEQeQQTzqRIY5iQXhNjkcVorGQyNZbIkqZx6N/jdrzDaHGUTvchdgF3Uw/gm747YjJBg4gFLTQyPiVzsVMwyY9vO98QuXtTNL6HblYrTuktifrO3lAnT8XeDH0RE9NY7Q0lRXBBbzxJTDylKEXDSVhDqg0Psl3MXutqedKEYjkPXkXQ6/lX/tbiTtIB1M0yb0gWZgADPSXgkGA2wIGAlwjyjBCNR4iGBLO5xglqSDBbcZwQDwlm445/w3RIMNt8PEIyJJiiMB4hHRL6EjIewvgHqetLjofjprsvUR6Ok3Fb0sa/RsgLHE/ahZN3WzI9HCf1tsR65uZk35ZkTxxHALaEeziOBmzJ93AcGdgjwrMhHR3YI8XDcXRgjyAPx935/ZHl4bibvz/ixvOD0QWORwfo6MAeoR5OfGHdfBxHB/aY9nyPqwOTU4920NGBvQZ46qyrg8RcG8bjSLceTAecy3EcHdiriSeOWw+iAedynOisJEqPROX5SXBCOYkSnpyF4f66R82zq2B4vCdezUK6IC/+AXJqE3hTCwAA</t>
  </si>
  <si>
    <t>E34BFFDD767A916163E11F790171EF97</t>
  </si>
  <si>
    <t>JChemExcelhQkAAB+LCAAAAAAAAACNVk1vozAQvfdXWD5vjG3AQJWkqtrLSu1W2u5hbyuX0BYpQAU0H/9+nzFJg5tCQ9DY4/c8xvM8ML/aFWuyyeomr8oFFYxTkpVptcrLlwXd5uWq2jYzIUNBr5bzFFjgy2ZBX9v27dLzttstS1+zQu+qkqVVQe345a7JB5itz6r6xZOcC+/v/d1jx5nlZdPqMs3AavLLpnPeValuu8V8EcIrdL3JS8/CvaLe2Nn+SW7+nO2aFf14pBuMXYNKnvN1Rp6rutAt2UjO8Oc/yEtWZrVusxV52sMtmUiwB8uL+f1tlb4XWdku5/dmjjzV68e2fk/hKKp1lr5jOjR+3i5oIehyrtuquK5rvSemZdxaEC2J9okOiA6JVkRHRMdEJ0QLjhvjAgABhABEACMAEkAJwARwEjhp5gFOAieBk8BJhUStM7PAP/u3bEEfyA0xt7l+9dZeDyd92+6x2Ha5oDPJlIoCMhPM9/3oaLE9+JG+14MCOLH0EM5AHYzCWOyTGGNYbm8SJgIVEMGZCmUMb4jkwysTMylnsW+sYIqf6fewnqRYEvcmDhE0CWPeB6Vkbx5BMREmCYFNpLExC5TtD/1f9QOmhLE+i0NEOvYP4xFkwQPTjyMuzfxhEsEmLPF58mGxfqmwIzgxQGBPZsLHEJJ54jliDg2s1lfdbHiw6LA6SMo7amo5f6rK1UmT5KsFfRK0E9vv7LmRvd4oqepVVuMsmwkM9JQghwSjziNBniP4nwjBeIRgSDDKHyeEQ4I5J+MENSSYUzVOiIYEcwbHCfGQYE7sOCEZErrzPb6vZnyQuq4ejEcRbrq7+jERx8m4rTcTcZyk2/o0ESc4w5nIvHBSb+vfBMfJvq2XExxHALa+TnAcDdh6PMFxZGDr9/i+SVcHhjOhA+nowL4fJjiuDtQ3OO7h795BE8/j6sC8qyZKhnR0YN9xE3HUGc6EdqSrA/kNzudacEI5WZp3UqC9wwcCmp8+HryPL4uLuYdPquV/vtzYyYUJAAA=</t>
  </si>
  <si>
    <t>5ED0BE758352B2C7FA87EE58A905922F</t>
  </si>
  <si>
    <t>JChemExcelUwsAAB+LCAAAAAAAAACNVk1vozAQvfdXWJy3xh4DgSpJVbWXldqttN3D3lYuoS1SgApokv77fQaSFCeLVyEamHnPX/M89vx6V6zZJqubvCoXnuTCY1mZVqu8fF1427xcVdvmUlIovevlPAUW+LJZeG9t+37l+9vtlqdvWaF3VcnTqvD6+NWuyUeYreJV/eqTENL//XD/1HEu87JpdZlmYDX5VdM576tUt91g/tGFX+h6k5d+D/eLetO39oeEeQTfNSvvOKVbxG5AZS/5OmMvVV3olm1IcDziG3vNyqzWbbZiz59wE5cJ1mB5MX+4q9KPIivb5fzBtJGnev3U1h8pHEW1ztIPNIeX73cLr5Decq7bqripa/3JzJtxa8k0Ma2YDpgOmY6YnjEdM50wLQX+iEsAJBASEAmMBEgCJQGTwBFwZNoBjoAj4Ag4Ao6AI+AIOAWcAk4RErjOzMB/fb5nC++R3TLz//r7YfkeO8/tiQcYpIagi5hTJEImI55QFB9tyMNEEZMBpzAJj5YQDxGXiGPoB4tlD+OQxQgHCZvBiwUYTITYLNybABAVM4WYIIa8UBgxyaMgmcEQiWDvHCAD4VJwJZOIXULLsbHEIzJWcZUYC5zCEA/+PW7gDUP32CfmHXAVY5UVjyQWmriYwZx1Sq7E8WuIjZHDV4j2HXSzWlHCBJcKOSceBx1dxLHd2BADQSRybwbngSdnUbg3SJgUcqBDtf5Btsv5c1WuvryyfLXwnqXX6fln9tLQIGmPVfUqqyEL04CBfiXQmGA2wIFA5wjqhBBM9xCMCWZzTRPCMcFsxWlCNCaYjTs9h9mYYLb5dA/xmGCKwnQPyZjQlZDpLkx8lLqu5Dg4drq7EuXgWBnvS9r0bKQ6w3GkXVp570umg2Olvi+xjrFZ2e9LsqMfSwB9CXdwLA30Jd8xtuSUQw4dkKWD/khxcCwd9EeQg2PrYDbinJ0P2Zu/O+Yc/ZzRATn0RuGZNXDojSwd9Eevg2PpoD+qHRxLB/3R7uBYOuivAo46a+vAcJLpfpStg+6q4eDYJ0DwHxxLB/11xjGf4KQkKodE1elJoM4q1P9yFvr76x5eT66C/vGeeDH3cUFe/gVV0YBXUwsAAA==</t>
  </si>
  <si>
    <t>961422CE9ADE0602CD4C7D868723A6A3</t>
  </si>
  <si>
    <t>JChemExcelzgkAAB+LCAAAAAAAAACNVttunDAQfc9XjPzcNYwNBqLdjaLkpVLSSk0f+lY5LEmQFoiA7OXvO8bsBWcD3YvG9pzjwZ7jMfObXbGGTVY3eVUuGHKfQVam1SovXxdsm5eratvMUITIbpbzlLCEL5sFe2vb92vP2263PH3LCr2rSp5WBbP+612TDzBbyav61RO+j96fx4enjjPLy6bVZZoRq8mvm27woUp12z3MFyG8QtebvPQs3CvqjZ3tr/DNz+e7ZsVOS7oj3y1R4SVfZ/BS1YVuYSN8Tj//G7xmZVbrNlvB856GBceE9mB5NX+8r9KPIivb5fzRzJGnev3U1h8pDRTVOks/aDpqfL9fsALZcq7bqrita70H0zLDGkEL0BJ0ADoErUBHoGPQCWj06U9+JAASAgmChEECIaGQYEg4QThh5iGcIJwgnCCcIJyIKFnrzDzk7/17tmA/4Q7M33x/nLUPffv9efR1ftp8sWCzgFNufJgJrlQUnCxyKWUEtFn0gb7XO3tOb0LyBepgFEFiCTH5aA0JD5RSgD6XES0NkSdoLE0UGxtwIWjZZJPEWMVDaft2/IDref10CU8C2ow+ho3IYG+Wo3gikgTIYmhswBXa/nD8q35MES7xJY9D2odjP+AYBAgzWnVs+gdLexIqebKuX/FISHWytIYwkqavZBibPvp+4D4Xycw76mw5f67K1VkT8tWCPSPrBPgre2lEr0EGVb3KajrfZgIDPSeIIcEo9kgQlwjyEyEYjxAMCeY0jBPCIcGcnXGCGhLMSRsnREOCOZfjhHhIMKd4fJeSTwT0x0MY/yB1XY2Y4Ljp7mrK+JOhk3FbgybiOEm3NWuC4+Td1rgJjpN6WxMnOE72bQ2d4DgCsDV3guNowNboCY4jA1vTx/MjXB0YzoQOhKMDe2dMcFwdqP/guIe/u5cm1uPqwNxfE9oRjg7svTcRR13gTGhHuDqQA87lOI4ODnfxaBxXB/6AcxbHO6vq3uFNg5qf3kK80yvK1dyjd7PlPzE+nnTOCQAA</t>
  </si>
  <si>
    <t>D6B2ECF261CF6F5314E40D76C4BB36D3</t>
  </si>
  <si>
    <t>JChemExcelhQkAAB+LCAAAAAAAAACNVk1vozAQvfdXWD5vjG3AQAWpqvayUrsrbXvY28oltEUKUAHNx7/fZyBpcFNoRDT2+D2P8TyPia92xZpssrrJqzKhgnFKsjKtVnn5ktBtXq6qbbMQ0hf0ahmnwAJfNgl9bdu3S8fZbrcsfc0KvatKllYF7ccvd00+wmxdVtUvjuRcOH/v7x46ziIvm1aXaQZWk182nfOuSnXbLeaLEE6h601eOj3cKepNP9s/yc3D2a5Z0Y9XusHYNajkOV9n5LmqC92SjeQMD/9BXrIyq3WbrcjTHm7JRIQ9WF7E97dV+l5kZbuM780cearXD239nsJRVOssfcd0aPy8TWgh6DLWbVVc17XeE9Mybi2IlkS7RHtE+0QrogOiQ6IjogXHH+MCAAGEAEQAIwASQAnABHASOGnmAU4CJ4GTwEmFRK0zs8DH/VuW0N/khpj/zYk99H5Z7QGLbZcJXUimVOCRhWCu6wZHi+3Bjwy9AeTBiaX7cHrqYBTGQpeEGMNyBxMx4SmPCM6UL0N4fSQfXhmZSTkLXWMFU/xMf4ANJMWicDChj6CRH/IhKCV78wqKCT+KCGwkjQ2Zp/r+2P9V32NKGOuy0EekY/8wHkAW3DP9MODSzO9HAWzEIpdHHxbrlwo7ghMDBPZkIVwMIZknniPm0MBqXdXNhhcLDquDpJyjppbxU1WuTpokXyX0SdBObH+y50YOeqOkqldZjbNsJjDQU4IcE4w6jwR5juB+InjTEbwxwSh/muCPCeacTBPUmGBO1TQhGBPMGZwmhGOCObHThGhM6M739L6a8VHqunowHUXY6e7qx0wcK+N9vZmJYyW9r08zcbwznJnMCyv1ff2b4VjZ7+vlDMcSQF9fZziWBvp6PMOxZNDX7+l9k7YODGdGB9LSQX8/zHBsHahvcOzD391BM+9j68DcVTMlQ1o66O+4mTjqDGdGO9LWgfwG53MtOKGcLM05KdDO4QMBzU8fD87Hl8VF7OCTavkfd+uxeIUJAAA=</t>
  </si>
  <si>
    <t>F97E91F4F129381D991B0106ECB19738</t>
  </si>
  <si>
    <t>JChemExcelNgkAAB+LCAAAAAAAAACNVktvozAQvvdXjHxeDGPeFUlVtZeV2q203cPeVi64LVKACmge/37HQBpwWmgSMn58n2fseZjkal9sYKvqJq/KFUPuMFBlWmV5+bJiu7zMql1jofCRXa2TlLCEL5sVe23bt0vb3u12PH1VhdxXJU+rgvXzl/smn2B2Lq/qF1s4Dtp/7+8eO46Vl00ry1QRq8kvm27wrkpl2xnzhQq7kPU2L+0ebhf1tl/tn3D0z+H7JmOnLd3Q3DVR4TnfKHiu6kK2sBUOp5/zA15UqWrZqgyeDjQsOMZ0BuuL5P62St8LVbbr5F6vkady89jW7ykNFNVGpe+0HDV+3q5YgWydyLYqrutaHkC39LBEkAKkC9ID6YMMQIYgI5AxSHTooXkkABICCYKEQQIhoZBgSDhBOKHXIZwgnCCc8MlJG6WN+3N4Uyv2ADegnxv41f0fvw+jft8ekHTgYsUswYMg9MBC7rpu+CHpYOgDQ28AeTRIRg/CpzkvgIDmIvcoQh6hCCHmLsZIPYwCj0Tsk4i5F5NAOvfgvDuABorPA68XvheRxkB47qCRwUEbTmMYx2C5PPLJUtqIi1qa41/hkPveuH/CR5HjaekHjgAr4CIKSYZkgxOfZET20vYtbX9EO7cQaYb8dRo5Qo4y4CiCbikROuHRNIob+yNw1slTVWajJuTZij0h6yLqt3puxBBUDKo6UzUlrF5AQ8cEMSXoEPwgiM8I7hnBm9fgTQk6vOcJ/pSgk2GeEEwJOnXmCeGUoBNtnhBNCTot508pnhK6JJ5XoecnruuSfl4Lmu7uisSCHsPjfVFZ0ON+wllwOxp+74vWAsdwfV/kFjiG9/uiuMAxAqAvogscIwb6ortwbvE5RyzEgTDioC/qCxwzDvxvcMzM7y6O+f0IMw70BeMu6DHioL+YFvT4n3AWYkeYcYDf4JwXghFlZJo9Krb28Uan5tltb59eBS4Sm96B1v8BJh9WUjYJAAA=</t>
  </si>
  <si>
    <t>D8B3E424608060E15ADF13170BB1620F</t>
  </si>
  <si>
    <t>JChemExcelNQsAAB+LCAAAAAAAAACNVk1P4zAQvfMrrJy3jj12PoraIgSHXQlYadnD3lZuaiBSk6AktOXf7zgOoXG7MdB24vF7Y0/8PPbi6lBsyU7XTV6Vy4BTFhBdZtUmL5+XwT4vN9W+mXGIeHC1WmSIRXzZLIOXtn29DMP9fk+zF12oQ1XSrCoC2395aPIRZi9oVT+HwBgP/9zfPXacWV42rSozjawmv2w6512VqbabzH+GCAtV7/IytPCwqHc22l9g5sPoodkEnyndYN81UslTvtXkqaoL1ZIdMIof9o0861LXqtUbsn5HN1A+x3ewuljc31bZW6HLdrW4NzHyTG0f2/otQ0dRbXX2huHw4cftMih4QNS6eWx1ratlgCgdrBaqrYrrulbvxDwZnOJEAVGCKElURFRMVEJUStScKM7wi/0cARwRHCEcMRxBHFEcYRxxgDgwcRAHiAPEAeIAcYA4QBwgTiBO4Lz0Vpssfr+/6mXwk9wQ87X/D93v2Gc9D2faP3GVACXCqYwiSTijHHBiKU3SlA3Nofs8rDcJdkpBYuxjidMaO8d9EukJI4IKwLyBpjKO0EiewIezhzCaJujE0RmaGc5G4JuZAS67sYIm0tje38MsKSDvNs8oYl1iSWps355TkMwkIhM0MZ2LzvD4szX0HTsljVH9OMvURAEquAlKIxMMlYh/ZIZDJaOmTKK5meRcsoj0vUAZR+9A7ZyIjWKRDHaI1FM4Q2dvBOacSBRoOCh0tVhX5ebokeSbZbA2skbIL/3UQK/egFT1Rtf4fkwAAz0mwJhgtD4Q4BxBjAnSHcEg7bZafbfsvnUaSp6EiqYnG40JZj9OE+IxwezeaUIyJpi9Pk1IxwRTGaYJ85OkPQTOToYwrkmKK4OuUk2vK4czHI94uCMGWwk9HGfVbeX0cJyFt5XWw3HW3lZmzztwlt9Wcs84jgJs5feM44jAnhSejerIwJ4s0+OAqwPD4Z5x3IrQnVwejqMDe9J5OK4O0i9wzugAPPUK4jP5ePQGjg7sie3hODqwJ7yH4+jA3gimOcLRgb1BeGo2P8Px6E24OuhuKB6OqwP5BY6jg49b0Gk+4dGJF35c6PDx5LIXft4ELxYhXoFX/wCYxCfjNQsAAA==</t>
  </si>
  <si>
    <t>40D66B91A191943F11CEEB032D6204D3</t>
  </si>
  <si>
    <t>JChemExcelUAsAAB+LCAAAAAAAAACNVstu2zAQvPcrCJ0bSlyKegS2i6I5tEDSAE2B9lYwMpMKsKRAUuLk7zs0bSeiHbOwjRW5M7ukON7l7NNzs2JPph/qrp1HgicRM23VLev2fh6t63bZrYczQUpEnxazCljg22Ee/R3Hh/M4Xq/XvPprGv3ctbzqmsj5z5+HeoJZS9719zEliYh/X13ebDhndTuMuq0MWEN9PmwmL7tKj5vFvJMibnT/VLexg8dN/+Si/aHEfhP+PCyj1y19ge8zqOyuXhl21/WNHtkTJRzf5CO7N63p9WiW7PYF08RFiXew+DC7uuiqx8a042J2ZWPUlV7djP1jhYmmW5nqEeHw8O1iHjUiYvp2uBlNb7p5BJSJFjM9ds3nvtcvzD5ZnBZME9OS6ZRpxXTGdM50wXTJtEjwg18AIIAQgAhgBEACKAGYAI6AIxsHOAKOgCPgCDgCjoAj4CRwEusyK2N38fPlwcyja/aF2d/u8/3I2H2u9769H6dEkEjGS8oKJhRXpaRXm3JSpWKC4FfwC8xjkXuLN64KxQq405LlmMVWtyaDL1c7kwIiCybhS4jhSEhlTHCiJGVnCZeizNgZpFpYSzwjayWXpbUgSyxjP7/DbXn7aFla5rsU24T7pbutROwF+yWe5HingssEBmFI5nZRb2e3I8kzAZNyWVDujRRCv04epdsXlZUYFelmcmMwmZRiZ6a+lIs8UzuDcxCJwCgpCptPKZzKdBGTlUGh8V6ii9lt1y7fPLJ6OY9ura4B+WHuBtrKN2JdvzQ9hGADWOhbAk0JVux7Ah0jyCkh9TNYpPtfLX459nZ0GCo9CKVOL1ZNCfYPeZqQTQl5kJAfEIr3dvc1sLtiGsoWjdO5yylhU2JOM6x/ctybknT6/IQvEcsJiER4KnElL8DxhOJKZGBtniJcSQ3k8UThSnCA4+nClewAx5OGK/EBjqcB1xICHE8GroUE/sSeDlzLCXA8HbgWdfp8yK8WlhPQAXk6cC0wwPF1UPwHx9OBa7OB/fg6sO04oB3ydODaeCBPcYQT0A75OlATzvHa7Otgc7U4nUf69YAmnON56KBMyoBEpSeD3W3nJOewQRynxG96Yby76+Hx4B4Yv14SP8xi3I4X/wDRkU8wUAsAAA==</t>
  </si>
  <si>
    <t>D7F85A12A8F5021DF8BACDA78A02A342</t>
  </si>
  <si>
    <t>JChemExcelCgsAAB+LCAAAAAAAAACNVslu2zAQvecrCJ1rijPUGtgOguRSIGmApofeCkZWEgGWFEiK7fx9h1psi1bFwrJHnnmP2zxyuLw55Fu2S6s6K4uVA1w4LC2ScpMVbytnnxWbcl8vAH1wbtbLhLCEL+qV8940H9euu9/vefKe5upQFjwpc6eLXx/qbITZS15Wby4KAe7vx4fnlrPIirpRRZISq86u69b5UCaqaQfzjy7cXFW7rHA7uJtXu661Pyj0I/ih3jinKd1R7Jao7DXbpuy1rHLVsB0KTo/4xt7SIq1Uk27Yyxe5kUNMa7C+Wj7el8lnnhbNevmo28gStX1uqs+EHHm5TZNPao5evt+vnByc9VI1ZX5bVeqL6TftVsAUMiWZ8pjymQqYCpmKmIqZAkFfigMBgBBAECAMEAgIBQQDwiHhULdDOCQcEg4Jh4RDwiHhkHCScBIoedtUD/rX10e6cp7YHdPf0+dH+3vue+p9pueJkoKkiIDHGEQMfO7HEk/W4+jHPgOkuE9xID8N8mhpgf3IZxGFvXgwgzckEM28NwE5Q38wHkFlxCTFBDJKCPoBAx54cUgGUXiDs4f0hIXgEuKALUjEkbbIA9RWchlrSzhJIz76B1zHc9gXTVfyAGhJPS4jWl2fWiYzdvb/kIuQDHApTv/GyMlWJnl60YKYCQ6Skow88tpWRBSZvfcxIogYBtM7jzwIA38wlC8QWp/uUaDr5UtZbM5eWbZZOS+kHg35mb7W2IvXYWW1SSuSgW5AQ88JOCZoqR8JOEWQFwRvvgdvTNDbaJ7gjwl6080TgjFBb9F5Qjgm6A09T4jGBL395wnxmNAeFvMMHR+lrj1cLBy4mLmVghPdWDQCRs67825eJuBNcCxKASPz3Xlq4RjJ785fy9iM/HfntaUfQwLd+W7hGCro6sH82NCUga4NFumgIYOu3lg45sZv65OFY+ogHHGm52PooKuBln4mdIAWvWEwsQYWvaGhg64uWziGDro6buEYOujq/jxHGjro7gmWo9nUgeZYDipp6qC9h1g4Zg3w/oNj6GC461zOxz0rbO5wS6PXixuce7reXS1duteu/wKME+hfCgsAAA==</t>
  </si>
  <si>
    <t>D15277116C2BAF1F601BE723F503E8EC</t>
  </si>
  <si>
    <t>JChemExcelCgsAAB+LCAAAAAAAAACNlk1vozAQhu/7KyzOG+MZ81klqar2slK7lbZ72NvKJbRFClABTdJ/v2MckuCkeJVEQ8bvYwzz+mN+vSvXbJM3bVFXCw+48FheZfWqqF4X3raoVvW2nQGG4F0v5xlpSV+1C++t696vfH+73fLsLS/Vrq54Vpeeab/atcVIs5W8bl59FAL8Pw/3Tz0zK6q2U1WWE9UWV22fvK8z1fWD+eIWfqmaTVH5Ru6Xzcb09heF/gq+a1fe8ZFuqe2GUPZSrHP2Ujel6tgGBaev+M5e8ypvVJev2PMnpZFDSu9g+W3+cFdnH2Vedcv5g+6jyNT6qWs+MkqU9TrPPqg7uvhxt/BK8JZz1dXlTdOoT6avdFoBU8iUZCpgKmQqYipmKmEqZQoE/agdSACkAJIAaYBEQCogGZAOSYe6H9Ih6ZB0SDokHZIOSYekk6STQMVb53rQvz/f84X3yG6Z/g2fn/t4mns8ZMeZRyoKkiMinmKUMAh5mEo8xoBjmIYMkNpDagfK0yCBXmyYhCyhdJAOYcgOqpgCHEJEjXE4hIAQmTBJbQIZFQTDiAGPgjSmgCiCIbmX7IGZ4BLSiM3IxImOyCPUUXKZ6kg6SSM+5Aed4Tz2SY+LXMT0SoFLgX2XKGM9iNPsxX+SR0Ah4DKhsoz/hTTAY/KLzsI0SpngIKnKyJOgx0WS2J3t2wgQKQxhnzxwEEfhEKhgILRB/YNDl/PnulqdXLJitfCeyT5a8it/aXHvXo/VzSpvyAe6Ay09BXAMaK8fALwEyDMgmL5DMAb0PJoGwjGgZ900EI0BPUengXgM6Bk9DSRjQM//aSAdA/1qMU3o9lHp+tXFwcDZkzsRPB+ZwyJgldysd9MugeAC4zAKWIU366mDsWpv1l/H2Kzym/XacR/LAWZ9dzCWCcx+MD02tF2g9waHc9BygdlvHIw97/v9ycHYPohHzOXnsXxg9kDHfS74AB1+w+jCO3D4DS0fmH3ZwVg+MPu4g7F8YPb9aUZaPjDnBMfKbPtAM451Sto+6M8hDsbeAoL/YCwfDGed8+fxT/Y1fzil0eXZCc4/Hu++zX061y7/ARVped8KCwAA</t>
  </si>
  <si>
    <t>76F54B0DBC4B7504417DFFB0C3475B81</t>
  </si>
  <si>
    <t>JChemExcelNgkAAB+LCAAAAAAAAACNVktvozAQvvdXjHxeDGPeFaSq2stK7Vba7mFvKxfcFilABTSPf79jIE1wWmgSMn58n2fseZjkaleuYaOatqirlCF3GKgqq/OieknZtqjyettaKHxkV6skIyzhqzZlr133dmnb2+2WZ6+qlLu64lldsmH+ctcWE8zW5XXzYgvHQfvv/d1jz7GKqu1klSlitcVl2w/e1ZnsemO+UGGXstkUlT3A7bLZDKv9E47+OXzX5uy4pRuauyYqPBdrBc91U8oONsLh9HN+wIuqVCM7lcPTnoYFx5jOYHWR3N/W2Xupqm6V3Os1ikyuH7vmPaOBsl6r7J2Wo8bP25SVyFaJ7OryumnkHnRLD0sEKUC6ID2QPsgAZAgyAhmDRIcemkcCICGQIEgYJBASCgmGhBOEE3odwgnCCcIJn5y0Vtq4P/s3lbIHuAH9HP4P3wf4ZbRHJB24SJkleBCEHljIXdcNPyQdDH1g7I0gjwbJ6FH4NOcFENBc5B5EyCMUIcTcxRiph1HgkYh9EjH3YhJI5x6cd0fQSPF54A3C9yLSGAjPHTUy2GvDaQzjGCyXRz5ZShtxUUtz/Cscct877R/xUeR4WvqBI8AKuIhCkiHZ4MRHGZG9tH1L2x/Rzi1EmiF/HUcOkIMMOIqgX0qETngwjeLG/gicVfJUV/lJE4o8ZU/I+oj6rZ5bMQYVg7rJVUMJqxfQ0FOCmBJ0CH4QxGcE94zgzWvwpgQd3vMEf0rQyTBPCKYEnTrzhHBK0Ik2T4imBJ2W86cUTwl9Es+r0PMT1/VJP68FTXf3RWJBj+Hxoags6HE/4Sy4HQ2/D0VrgWO4fihyCxzD+0NRXOAYATAU0QWOEQND0V04t/icIxbiQBhxMBT1BY4ZB/43OGbm9xfH/H6EGQf6gnEX9BhxMFxMC3r8TzgLsSPMOMBvcM4LwQnlxDT7pNjahxudmme3vX18FbhIbHoHWv0H+pDI0zYJAAA=</t>
  </si>
  <si>
    <t>52F2835D586B50A46353DB846BF9008F</t>
  </si>
  <si>
    <t>JChemExcelOQkAAB+LCAAAAAAAAACNVktvnDAQvudXjHzuGr8AE8FGUXKplLRS00NvlQMkQVogArKPf98x7AtnA90Fxh5/34yxZ8bEN9tyBeu8aYu6SginjEBepXVWVK8J2RRVVm/aBRc+JzfLOEUs4qs2IW9d937teZvNhqZveWm2dUXTuiTD+PW2LUaYjaR18+oJxrj35/HhqecsiqrtTJXmyGqL67ZXPtSp6frJfOHCK02zLipvgHtlsx6s/RXMXoxu24ycXukOx26RCi/FKoeXuilNB2vBKF7sG7zmVd6YLs/geYdqQXmEa7C8ih/v6/SjzKtuGT9aG0VqVk9d85GioqxXefqB5rDx/T4hJSfL2HR1eds0Zge2ZdWGgxFgJBgFxgcTgAnBaDARGM7wxnGOAI4IjhCOGI4gjiiOMI44gThh7SBOIE4gTvi4SavcTu737j1PyE+4A3vfwVP/HP4/4YfTPuJwwUVCFoIGQahgwamUMjxKXBj8wb63BylU4qT3wscxFUCAY1qCplyKCEXAtAZcQKk5cEb90Eq0o6wUVGuNZiUNfCt9XGsrD/oDbs8bG917GvwS2NnpKxrwKIKFpNrH+eLrSG6lq/8Kx6mvxn0tFYcFozKIfItn2uoPktNQBfIk3XFFFZfBSfqIC6XtS+Hrvh8x5c4LQ8c7xs4yfq6r7KwJRZaQZ076oPqVv7RiH1cE6ibLG8xZa8BCzwliTLBReCSISwT5iaCmPagxwUb4NMEfE2w+TBOCMcFmzzQhHBNsrk0T9JhgM3N6laIxoc/jaRd2fLR1fd7PcNzt7uvE9My4uMCRM36cTR/q0AzH2fehbs1wnK0f6twMx9n9oS7OcJwAGOrozLrpC5xoxo8TBkOdnklINw7Uf3CcOBjOgun3EW4c2DNjrli4yd+fNTN+1AXOTOwINw7YiHPZjxMHh/Nv0s/nQnBGOXPjnRVb73CoY/PTge+dvgauYg8/g5b/AG5WYAM5CQAA</t>
  </si>
  <si>
    <t>D47A233D44B5F7B4A3E1F7B063E2A6EC</t>
  </si>
  <si>
    <t>JChemExcelTgsAAB+LCAAAAAAAAACNVttuozAQfe9XWDxvjD3mWiWpqvZhV2q70nal3beVQ9wWKUAFNEn/fscYkuKkuLlo8Pic8RgOM55f7YsN2aq6yaty4XHKPKLKrFrn5fPC2+Xluto1Mw4h966W8wyxiC+bhffStq+Xvr/b7Wj2ogq5r0qaVYVn5i/3TT7C7ASt6mcfGOP+3/u7x44zy8umlWWmkNXkl03nvKsy2XbJfLKEX8h6m5e+gftFvTXR/gHTP0b3zdo7bukG566RSp7yjSJPVV3IlmyBUfyxb+RZlaqWrVqT1Tu6gfIU78HyYn5/W2VvhSrb5fxex8gzuXls67cMHUW1UdkbhsOLH7cLr+AekavmsVW1qhYeopS3nMu2Kq7rWr4TfaVxkhMJRAoiAyJDIiMiYyITIlMiOcM/znMEcERwhHDEcARxRHGEccQB4kDHQRwgDhAHiAPEAeIAcYA4gTiBeamN0rv4/f6qFt5PckP0f/g+WGM9ejgz7jD4lAAlAjROUkYONqAcMAHOaRCG4mgZ+jH5BGFxSmL0BjCYCOdYRAKci9JhNAURVADuFGgSRCGagMcwOHsIo0mMTlyWoZlhGgLvxQzwQWsraBxo2/t7WE/qk+xz9si73iijcZymJKUg0CQ0iI4moil0hocno4BGPNUpJyFjwwio4DjiNAzQoPTwQ2Z6idEwiMNU55gGLCT9LFCGcY/UzonYMBLxwR4i9RTO0NkbgVuOgyF1sx/Up38Q6HK+qsr1h0uSrxfeSqsaIb/UUwO9eD1S1WtV493RATT0IwHGBC31AwHOEcSYENgraKR5q5Z/DLsfnYYKTkKF08mGY4J+HacJ0ZgQOwnxCSH5bHffHbtLxqF0yZheOx0TugIzzdDzo8fdFaTp58dtiWiOQyTcUokpeA6OJRRTIB25WYowBdWxjiUKU4Ad61i6MAXbsY4lDVPgHeskZzgOFXBLBqaBOF5iSwem4Tg4tg6iL3DO6AAcegNbB3o/rqJk6cA0TgfH0oFptA6OpQPTmB0cSwemkTvuQXKG49AbWDowB4VpjrB1AF/gWDowhxFHD4CTMikcEhWWDIazziTntEGcp/gfeqE/nPTw8uQU6B+PiBdzH8/Gy//bw9ZtTgsAAA==</t>
  </si>
  <si>
    <t>25DD1999D8C910C0E40F5FD15FA8C2EB</t>
  </si>
  <si>
    <t>JChemExcelCQsAAB+LCAAAAAAAAACNVttuozAQfe9XWDxvjD2YS6okVdW+rNSLtN2HfVu5hLZIASqgTfv3ewwkKU4WNxcNHp/jsZnjsRcXH8WGvWd1k1fl0pNceCwr02qdl89Lb5uX62rbzCSF0rtYLVJggS+bpffStq/nvr/dbnn6khX6oyp5WhVe33/+0eQjzDbgVf3skxDS/3N789BxZnnZtLpMM7Ca/LzpnDdVqttuMv8J4Re6fs9Lv4f7Rf3ej/aXhPkJ/tGsvcOSrtB3CSp7yjcZe6rqQrfsnQTHT/xgz1mZ1brN1uzxE27ico53sDpb3F5X6VuRle1qcWvGyFO9eWjrtxSOotpk6RuGw8PP66VXSG+10G1VXNa1/mTmybi1ZJqYDphWTIdMR0zHTCdMz5mWAn/0SwAkEBIQCYwESAIlAZPAEXBkxgGOgCPgCDgCjoAj4Ai4ALhAInmbzEz69+drtvTu2RUzf/O9G+xX385zd6J9j6QQFEE8TuaS7a3ikhBYSq7CUB2sgB8TTwBLxM7svDFAKmARWsJujZ3jPoVhYsECHhAWTjxRUQijZEw75wARPInhRDwBM8OsAryaGSHNxgY8VsYO/gHWkzz2aRYqMJAQbM5JCbMAFR9MxOdBZ2R0aA19A2Hcp3gErWOOSQhDPJAwkocGCd3hw2YIGI+aKg7nZopzJUI29BIXEt49tXMCG0ZBvLf7kQaKFHAOJsCKYwV9+nuBrhaPVbn+8sjy9dJ7hHoM5Ff21NAgXo9V9Tqr8XbMAAb6lUBjgpH6nkCnCMERQU1HUGOC2UbThHBMMJtumhCNCWaLThPiMcFs6GlCMiaY7T9NmB8t2kGQ4mhOxjVJsZPdlaPp7Ek6wXFIRFop78udg2NlvS+PDo6V+L6cOjhW7vvy63gHVvr7cu2IYymgL++OOJYI+uPAsR0tGfTHx3QcsnVgONIRx9733fHk4NhbvzvOHBxbB8k3OCd0QI6qRNGJ9Tj0RpYO+mPZwbF00B/jDo6lg/7Yn+YElg76a4KjMssTHIfeAlsH3TXEwbF1oL7BsXSwu+ocr8f/cq75u0saHo8ucP7hdne28HGtXf0Dy8cWgAkLAAA=</t>
  </si>
  <si>
    <t>D20B3E7654F7D00D2E3303AC842A190F</t>
  </si>
  <si>
    <t>JChemExcelUAsAAB+LCAAAAAAAAACFVttu4jAQfe9XWHleHHucawVUVfuwK7VbabvS7tvKBLeNRJIqSYH+/Y7jBIhJsQBNMnPO+HaY8fxmX2zIVtVNXpULj1PmEVVm1TovXxfeLi/X1a6ZcQi5d7OcZ4hFfNksvLe2fb/2/d1uR7M3Vch9VdKsKjwTv943+QizE7SqX31gjPt/Hx+eO84sL5tWlplCVpNfN53zocpk203miyH8QtbbvPQN3C/qrcn2D5j+Mrpv1t5xSXcYu0Uqeck3irxUdSFbsgVG8cu+kVdVqlq2ak1Wn+gGylPcg+XV/PG+yj4KVbbL+aPOkWdy89zWHxk6imqjsg9Mhw8/7hdewT0iV81zq2pVLTxEKW85l21V3Na1/CT6SeMkJxKIFEQGRIZERkTGRCZEpkRyhj+McwRwRHCEcMRwBHFEcYRxxAHiQOdBHCAOEAeIA8QB4gBxgDiBOIHzUhulV/H7810tvCdyR/Rv+Py03p86z92Zp8PgKQFKJKIpRAnhIQ1TAUcbUAjTkHDAeIhxjn6c5MHijodJSBIMBymJ0YtL7U2EsTgcTIAQkRCBMQYEjwTCiHAaBWmMBoAFg7OH9IQZo4KnEZmhjBNtgUagraAi1RZxAqd48A+4nneYulmKRz5xvUBZjHvKqWDQDQEi1pM69fZvgkYcTUBFgicxfgsx9dE5SdcbFaWEUS7wYIEmQUdnSWIn62NIYCkfTO888HgchYPBM+KMj2eGCvUPEl3OV1W5Pnkk+XrhrbSuEfJLvTTQy9cjVb1WNQpBJ9DQUwKMCVrsBwJMEcSYENgjaKT5Xy3/GHb/dp4qOEsVXp5sOCboP+RlQjQmxE5CfEZIvlrdd8fqknEqXTQuj52OCV2JuczQ8dFxdyXp8vlxWyKa4xAJt1RiSp6DYwnFlEjH3CxFmJLqGMcShSnBDo6lC1OyHXOLJziJYxxLA6YlODiWDEwLcfyJbR2EI87kesDSgWlTjnEmdAAOvYGtA93uXEXJ0oFpnQ6OpQPTah0cSwemNTs4lg5MK3fsQTLBiR3jWDowV4XLHMEm9s3FsXXQXUccPQDOyqRwSFRYMhhuOxc55w1imuKf9EJ/uOvh49k90D9eEq/mPt6Ol/8BIS3L7VALAAA=</t>
  </si>
  <si>
    <t>AE0B41DA0D1063B69EFC547D1756D6D5</t>
  </si>
  <si>
    <t>JChemExcel1ggAAB+LCAAAAAAAAACNVk1vozAQvfdXjHzeGNsYTCpIVbWXldpdabuHva1ccFukABXQfPz7HUOaxm4WmgSNP97zGM+bcdKrXbWGjWm7sqkzwikjYOq8Kcr6OSPbsi6abbfgIuLkapXmiEV83WXkpe9fL4Ngu93S/MVUetfUNG8qMs5f7rrSwWxD2rTPgWCMB3/u7x4GzqKsu17XuUFWV152w+Bdk+t+2Mx/XASVbjdlHYzwoGo342p/BbM/RnddQT5e6QbnrpEKT+XawFPTVrqHjWAUf+wbPJvatLo3BTzucVhQvsQzWF2k97dN/laZul+l93aNMtfrh759y3GgatYmf8PlsPH9NiMVJ6tU90113bZ6D7ZlhzUHLUCHoCXoCHQMWoFOQC9Bc4YPznMEcERwhHDEcARxRHGEccQJxAm7DuIE4oTEAK2N3djv/avJyE+4gffn4/sTfnjtAwaPWmQkoSpJGCgqIxlCTLlgyuu5g+6cRLpiENJQCAmCJjKO0EiuBDCaqMFwhmbBqQxFAguB521tSJW09jB+gB1I7oKjFwJ73HBMlyFj1n88mKEnaYyCQlYSoRE05Gg4jSQaDC5+YMGoUk5Xqmhp3S8li+A4OxicjeJQHa07i9JgOHgwIe5f2a0yjuthL8HlRt+oheAohlX62NTFSRPKIiOPnAwq+WWeOnEQCoGmLUyLSWgXsNBTgnAJVlZHgjhHCD8R5LQH6RKsZKcJkUuwAp8mxC7BpsM0QbkEmzzTL524BJtq0x6WLmFIzGkXdt4J3ZDI0164H+4h8Wf8iDOccMaPF/SxsMxwvLiPhWiG44V+LFwzHC/6Y6Gb4XgCGAvjzLklZzgzKuCeDMbCO5OQvg7kFzieDsbiPv0+wteBvQTmioWf/MPlMeNHnuHMaEf4OmBf4HyuAieUk60FJ4UzeL9xsfnpNg4+ruqLNMD/KKt/krhKxNYIAAA=</t>
  </si>
  <si>
    <t>104D16906480CFBBF21184474CF3D0E9</t>
  </si>
  <si>
    <t>JChemExcelbwoAAB+LCAAAAAAAAACNVttuozAQfe9XWDxvjG9gU4VUVfuwK/UibVfafVs5xG2RAlRAk/TvdxyTpDhpvLkNM5wzY5uTsadXm2qJVqbtyqbOI4pJhExdNIuyfsmjdVkvmnU3oSyh0dVsWgAW8HWXR699/3YZx+v1GhevptKbpsZFU0Xu/uWmK0eYNcdN+xIzQmj85/7uacuZlHXX67owwOrKy24bvGsK3W8H80WJuNLtqqxjB4+rduWy/WXEfgjedIvoMKUbuHcNVPRcLg16btpK92jFCIYP+YZeTG1a3ZsFmn9AmGGawRrMLqb3t03xXpm6n03vbY6y0Munvn0vIFA1S1O8Qzq4+HGbRxWNkJ53T71pTZNHgDLRbKr7prpuW/2B7JXFaYo0Q5ojLZBOkE6RlkgrpDOkKYEv3KcAoICgAKGAoQCigKIAo4BjgGM2D+AY4BjgGOAY4BjgmIInuDR25L8+3kwePaIbZL/u/TDybrbewwn/EZ4Jy6MUU0YkklgkgiOFpVLk4MEv33kp5mkiDt6WJ4AgCRpnOQnhmDOYCsNKpAkYQSXbBQcIwUpCkGBKwEwoFpwpNGHwJK3lWAprh/gAc6QIfcBkKMGpkBnKbCxDO1dhzsFIzITK7LBSQnaewCloFgaiEjCDxzCnYCjMn9hhEXihCcFSjlwhk8wOJxMkQcNdhgmF6J66DQI2Sbnc232mgUIJBAfDYXZSgLrivbxm03lTLz5donKRR3OrSYD8NM8dG6QXoaZdmBZWwiaw0M8ENiZYoe4J7BSBjwnCr2CR7j8x++3Yg3ecShylSs4PNhkT0iAhPSLI8wR5NKQAQR1VUF8tx/fAcmTjVLZDnK9NyZixbSjnnx6lxxQaqOJJxPWrAMdTietvgaF5cnD9MFDHU4Trn4E6nihcvw3U8XTh+nOgjjrBUYE6ngZc/w/8gz0VuP0iwPH7RPIfnBM6YAG5MV8Hyu5jgTqeDty+F+B4OnD7ZIDj6cDtqwGOpwO3DwfWQJ3gBPTGPB24ff48h5MT6xbieDrYnSWO5xN/2m7i3VEILo+OSfHhDHUxjeHwOPsHXgVGZG8KAAA=</t>
  </si>
  <si>
    <t>B9BAB2AD073FF442D016173AB2FCB3F5</t>
  </si>
  <si>
    <t>JChemExcelcwoAAB+LCAAAAAAAAACFVttO4zAQfecrrDwvjmdysYPaIgQPuxKw0rLS7tvKpAYiNQlKQlv+fsd1r26p1VTjjM+ZsccntkfXy3rG5qbrq7YZR8BFxExTttOqeR1Hi6qZtov+EjCD6HoyKglL+KYfR2/D8H4Vx4vFgpdvptbLtuFlW0eu/2rZVweYRcLb7jVGISD++3D/tOJcVk0/6KY0xOqrq37lvG9LPawG80WKuNbdvGpiB4/rbu6i/UNhH8GX/TTaTemW+m6Iyl6qmWEvbVfrgc1RcHrEN/ZqGtPpwUzZ8ye5kUNBNZhcjB7u2vKjNs0wGT3YGFWpZ09D91GSo25npvygcNT4cTeOaoiYfu6fBtOZdhwRykSTkR7a+qbr9CezLYvTwDQynTCdMp0xnTMtmVZMF0yDoD/1AwGAEEAQIAwQCAgFBAPCIeHQxiEcEg4Jh4RDwiHhUNEKzowd+e/PdzOOfrJbZv/u93jwZtuPe287z09aEyRBJDyVCtnWplwBDQOoUGmaMwAu0xwYUD0zlVmbZxKY4gWmBZM8K2hCa5MTRmYbkxIkUSyhPoGM4mFG8XieFpIMokg3zjVkTbgUPIEiZ5ckVmUt8hytTXhSWEu4pMh2/g3O8SL2SfOSXCqqKg0lJZPR5HYm4YVKbbpEoXUqKRJy5oBq5ywQ5caJXEgywBOx/5YVecEEh4SWCTmFtHShlPSCrfuIIArYmLVzywOZZxuT8QwEkMLircQmo+e2me41WTUdR89WlwT5ZV56XMsvYm03NR0trQ1gofsEPCRYsW4JeIqQHBJSP4NFuu9i8sex12/HodKjUNn5wWaHhDxIyI8I8jxBHg0pQFBHGdRX5fgeKEdxGMruEudzgzhkrDaV86sHcEyBQBZPIm7PCnA8lbg9LjA0Tw5uTwzk8RTh9tAAxxOF23MDY5MnOAFlgCcNt6cHOJ4G3BkQ+ILFiRoU5+eD/j6xOmcCeU7oAANyQ18H9rwK6A09HbizL8DxdODOygDH04E7WwMcTwfuLA7UQJ3g5IE8ng7cWX+ek4gTdQtxPB1s7hPH84n3jpt4cx2i5tFVKd7doy5GMV0gJ/8BPgrJInMKAAA=</t>
  </si>
  <si>
    <t>smiles</t>
  </si>
  <si>
    <t>OC(=O)COCCOCCOCCOCCOCCOC1=C2C(=O)N(C3CCC(=O)NC3=O)C(=O)C2=CC=C1 |c:20,37,39,(-12,-20.79,;-10.67,-20.02,;-10.67,-18.48,;-9.34,-20.79,;-8,-20.02,;-6.67,-20.79,;-5.33,-20.02,;-4,-20.79,;-2.67,-20.02,;-1.33,-20.79,;,-20.02,;1.33,-20.79,;2.67,-20.02,;4,-20.79,;5.33,-20.02,;6.67,-20.79,;8,-20.02,;9.34,-20.79,;10.67,-20.02,;12,-20.79,;13.34,-20.02,;14.67,-20.79,;14.99,-22.3,;13.96,-23.44,;16.52,-22.46,;17.29,-23.79,;18.83,-23.79,;19.6,-25.12,;18.83,-26.46,;19.6,-27.79,;17.29,-26.46,;16.52,-25.12,;14.98,-25.12,;17.15,-21.05,;18.65,-20.73,;16,-20.02,;16,-18.48,;14.67,-17.71,;13.34,-18.48,)|</t>
  </si>
  <si>
    <t>OC(=O)COCCOCCOCCOCCOC1=C2C(=O)N(C3CCC(=O)NC3=O)C(=O)C2=CC=C1 |c:17,34,36,(-9.34,-17.71,;-8,-18.48,;-8,-20.02,;-6.67,-17.71,;-5.33,-18.48,;-4,-17.71,;-2.67,-18.48,;-1.33,-17.71,;,-18.48,;1.33,-17.71,;2.67,-18.48,;4,-17.71,;5.33,-18.48,;6.67,-17.71,;8,-18.48,;9.34,-17.71,;10.67,-18.48,;12,-17.71,;13.34,-18.48,;13.66,-19.99,;12.63,-21.13,;15.19,-20.15,;15.96,-21.48,;17.5,-21.48,;18.27,-22.81,;17.5,-24.15,;18.27,-25.48,;15.96,-24.15,;15.19,-22.81,;13.65,-22.81,;15.81,-18.74,;17.32,-18.42,;14.67,-17.71,;14.67,-16.17,;13.34,-15.4,;12,-16.17,)|</t>
  </si>
  <si>
    <t>OC(=O)COCCOCCOCCOCCNC1=C2C(=O)N(C3CCC(=O)NC3=O)C(=O)C2=CC=C1 |c:17,34,36,(-9.34,-17.71,;-8,-18.48,;-8,-20.02,;-6.67,-17.71,;-5.33,-18.48,;-4,-17.71,;-2.67,-18.48,;-1.33,-17.71,;,-18.48,;1.33,-17.71,;2.67,-18.48,;4,-17.71,;5.33,-18.48,;6.67,-17.71,;8,-18.48,;9.34,-17.71,;10.67,-18.48,;12,-17.71,;13.34,-18.48,;13.66,-19.99,;12.63,-21.13,;15.19,-20.15,;15.96,-21.48,;17.5,-21.48,;18.27,-22.81,;17.5,-24.15,;18.27,-25.48,;15.96,-24.15,;15.19,-22.81,;13.65,-22.81,;15.81,-18.74,;17.32,-18.42,;14.67,-17.71,;14.67,-16.17,;13.34,-15.4,;12,-16.17,)|</t>
  </si>
  <si>
    <t>OC(=O)COCCOCCOCCOC1=C2C(=O)N(C3CCC(=O)NC3=O)C(=O)C2=CC=C1 |c:14,31,33,(-8,-13.86,;-6.67,-13.09,;-6.67,-11.55,;-5.33,-13.86,;-4,-13.09,;-2.67,-13.86,;-1.33,-13.09,;,-13.86,;1.33,-13.09,;2.67,-13.86,;4,-13.09,;5.33,-13.86,;6.67,-13.09,;8,-13.86,;9.34,-13.09,;10.67,-13.86,;10.99,-15.37,;9.96,-16.51,;12.52,-15.53,;13.29,-16.86,;14.83,-16.86,;15.6,-18.19,;14.83,-19.53,;15.6,-20.86,;13.29,-19.53,;12.52,-18.19,;10.98,-18.19,;13.15,-14.12,;14.65,-13.8,;12,-13.09,;12,-11.55,;10.67,-10.78,;9.34,-11.55,)|</t>
  </si>
  <si>
    <t>OC(=O)CCCCCCCNC1=C2C(=O)N(C3CCC(=O)NC3=O)C(=O)C2=CC=C1 |c:11,28,30,(-5.33,-10.78,;-4,-11.55,;-4,-13.09,;-2.67,-10.78,;-1.33,-11.55,;,-10.78,;1.33,-11.55,;2.67,-10.78,;4,-11.55,;5.33,-10.78,;6.67,-11.55,;8,-10.78,;9.34,-11.55,;9.66,-13.06,;8.63,-14.2,;11.19,-13.22,;11.96,-14.55,;13.5,-14.55,;14.27,-15.88,;13.5,-17.22,;14.27,-18.55,;11.96,-17.22,;11.19,-15.88,;9.65,-15.88,;11.81,-11.81,;13.32,-11.49,;10.67,-10.78,;10.67,-9.24,;9.34,-8.47,;8,-9.24,)|</t>
  </si>
  <si>
    <t>OC(=O)COCCOCCOC1=C2C(=O)N(C3CCC(=O)NC3=O)C(=O)C2=CC=C1 |c:11,28,30,(-5.33,-10.78,;-4,-11.55,;-4,-13.09,;-2.67,-10.78,;-1.33,-11.55,;,-10.78,;1.33,-11.55,;2.67,-10.78,;4,-11.55,;5.33,-10.78,;6.67,-11.55,;8,-10.78,;9.34,-11.55,;9.66,-13.06,;8.63,-14.2,;11.19,-13.22,;11.96,-14.55,;13.5,-14.55,;14.27,-15.88,;13.5,-17.22,;14.27,-18.55,;11.96,-17.22,;11.19,-15.88,;9.65,-15.88,;11.81,-11.81,;13.32,-11.49,;10.67,-10.78,;10.67,-9.24,;9.34,-8.47,;8,-9.24,)|</t>
  </si>
  <si>
    <t>OC(=O)CCOCCOCC#CC1=CC2=C(C=C1)C(=O)N(C1CCC(=O)NC1=O)C2=O |c:14,16,t:12,(-5.33,-12.32,;-4,-11.55,;-4,-10.01,;-2.67,-12.32,;-1.33,-11.55,;,-12.32,;1.33,-11.55,;2.67,-12.32,;4,-11.55,;5.33,-12.32,;6.67,-11.55,;8,-10.78,;9.34,-10.01,;10.67,-10.78,;12,-10.01,;12,-8.47,;10.67,-7.7,;9.34,-8.47,;13.47,-7.99,;13.94,-6.53,;14.37,-9.24,;15.91,-9.24,;16.68,-7.91,;18.22,-7.91,;18.99,-9.24,;20.53,-9.24,;18.22,-10.57,;16.68,-10.57,;15.91,-11.91,;13.47,-10.49,;13.94,-11.95,)|</t>
  </si>
  <si>
    <t>OC(=O)C(F)(F)F.OC(=O)CCCNC(=O)CNC1=C2C(=O)N(C3CCC(=O)NC3=O)C(=O)C2=CC=C1 |c:17,34,36,(10.31,-1.65,;11.65,-.88,;12.98,-1.65,;11.65,.66,;11.65,2.2,;13.19,.66,;10.11,.66,;-11.48,1.01,;-10.14,1.78,;-10.14,3.32,;-8.81,1.01,;-7.47,1.78,;-6.14,1.01,;-4.81,1.78,;-3.47,1.01,;-3.47,-.53,;-2.14,1.78,;-.81,1.01,;.53,1.78,;1.86,1.01,;2.18,-.5,;1.15,-1.64,;3.71,-.66,;4.48,-1.99,;6.02,-1.99,;6.79,-3.33,;6.02,-4.66,;6.79,-5.99,;4.48,-4.66,;3.71,-3.33,;2.17,-3.33,;4.34,.75,;5.85,1.07,;3.19,1.78,;3.19,3.32,;1.86,4.09,;.53,3.32,)|</t>
  </si>
  <si>
    <t>OC(=O)CCCCCC#CC1=C2CN(C3CCC(=O)NC3=O)C(=O)C2=CC=C1 |c:10,26,28,(-4,-10.01,;-2.67,-9.24,;-2.67,-7.7,;-1.33,-10.01,;,-9.24,;1.33,-10.01,;2.67,-9.24,;4,-10.01,;5.33,-9.24,;6.67,-8.47,;8,-7.7,;9.34,-8.47,;9.66,-9.98,;11.19,-10.14,;11.96,-11.47,;13.5,-11.47,;14.27,-12.8,;13.5,-14.14,;14.27,-15.47,;11.96,-14.14,;11.19,-12.8,;9.65,-12.8,;11.81,-8.73,;13.32,-8.41,;10.67,-7.7,;10.67,-6.16,;9.34,-5.39,;8,-6.16,)|</t>
  </si>
  <si>
    <t>OC(=O)C(F)(F)F.OC(=O)CCCCNC1=C2C(=O)N(C3CCC(=O)NC3=O)C(=O)C2=CC=C1 |c:14,31,33,(9.28,-1.65,;10.62,-.88,;11.95,-1.65,;10.62,.66,;10.62,2.2,;12.16,.66,;9.08,.66,;-9.84,1.09,;-8.5,1.86,;-8.5,3.4,;-7.17,1.09,;-5.84,1.86,;-4.5,1.09,;-3.17,1.86,;-1.83,1.09,;-.5,1.86,;.83,1.09,;1.15,-.41,;.12,-1.56,;2.68,-.57,;3.45,-1.91,;4.99,-1.91,;5.76,-3.24,;4.99,-4.58,;5.76,-5.91,;3.45,-4.58,;2.68,-3.24,;1.14,-3.24,;3.31,.83,;4.82,1.15,;2.17,1.86,;2.17,3.4,;.83,4.17,;-.5,3.4,)|</t>
  </si>
  <si>
    <t>OC(=O)CCCCCNC1=C2CN(C3CCC(=O)NC3=O)C(=O)C2=CC=C1 |c:9,25,27,(-4,-8.47,;-2.67,-9.24,;-2.67,-10.78,;-1.33,-8.47,;,-9.24,;1.33,-8.47,;2.67,-9.24,;4,-8.47,;5.33,-9.24,;6.67,-8.47,;8,-9.24,;8.32,-10.75,;9.85,-10.91,;10.62,-12.24,;12.16,-12.24,;12.93,-13.57,;12.16,-14.91,;12.93,-16.24,;10.62,-14.91,;9.85,-13.57,;8.31,-13.57,;10.48,-9.5,;11.99,-9.18,;9.34,-8.47,;9.34,-6.93,;8,-6.16,;6.67,-6.93,)|</t>
  </si>
  <si>
    <t>OC(=O)CCCCCNC1=C2C(=O)N(C3CCC(=O)NC3=O)C(=O)C2=CC=C1 |c:9,26,28,(-4,-8.47,;-2.67,-9.24,;-2.67,-10.78,;-1.33,-8.47,;,-9.24,;1.33,-8.47,;2.67,-9.24,;4,-8.47,;5.33,-9.24,;6.67,-8.47,;8,-9.24,;8.32,-10.75,;7.29,-11.89,;9.85,-10.91,;10.62,-12.24,;12.16,-12.24,;12.93,-13.57,;12.16,-14.91,;12.93,-16.24,;10.62,-14.91,;9.85,-13.57,;8.31,-13.57,;10.48,-9.5,;11.99,-9.18,;9.34,-8.47,;9.34,-6.93,;8,-6.16,;6.67,-6.93,)|</t>
  </si>
  <si>
    <t>Cl.OC(=O)CCOCCN1CCN(CC1)C1=CC2=C(C=C1)C(=O)N(C1CCC(=O)NC1=O)C2=O |c:17,19,t:15,(;3.52,4.56,;4.85,3.79,;4.85,2.25,;6.19,4.56,;7.52,3.79,;8.85,4.56,;10.19,3.79,;11.52,4.56,;12.86,3.79,;14.19,4.56,;15.52,3.79,;15.52,2.25,;14.19,1.48,;12.86,2.25,;16.86,1.48,;16.86,-.06,;18.19,-.83,;19.52,-.06,;19.52,1.48,;18.19,2.25,;20.67,-1.09,;22.17,-.77,;20.04,-2.5,;20.81,-3.83,;22.35,-3.83,;23.12,-5.17,;22.35,-6.5,;23.12,-7.83,;20.81,-6.5,;20.04,-5.17,;18.5,-5.17,;18.51,-2.34,;17.48,-3.48,)|</t>
  </si>
  <si>
    <t>CN(CCC(O)=O)C(=O)COC1=C2CN(C3CCC(=O)NC3=O)C(=O)C2=CC=C1 |c:11,27,29,(1.33,-6.93,;1.33,-8.47,;,-9.24,;-1.33,-8.47,;-2.67,-9.24,;-2.67,-10.78,;-4,-8.47,;2.67,-9.24,;2.67,-10.78,;4,-8.47,;5.33,-9.24,;6.67,-8.47,;8,-9.24,;8.32,-10.75,;9.85,-10.91,;10.62,-12.24,;12.16,-12.24,;12.93,-13.57,;12.16,-14.91,;12.93,-16.24,;10.62,-14.91,;9.85,-13.57,;8.31,-13.57,;10.48,-9.5,;11.99,-9.18,;9.34,-8.47,;9.34,-6.93,;8,-6.16,;6.67,-6.93,)|</t>
  </si>
  <si>
    <t>OC(=O)CCCCNC(=O)C1=CC2=C(C=C1)C(=O)N(C2)C1CCC(=O)NC1=O |c:12,14,t:10,(-4,-8.47,;-2.67,-9.24,;-2.67,-10.78,;-1.33,-8.47,;,-9.24,;1.33,-8.47,;2.67,-9.24,;4,-8.47,;5.33,-9.24,;5.33,-10.78,;6.67,-8.47,;8,-9.24,;9.34,-8.47,;9.34,-6.93,;8,-6.16,;6.67,-6.93,;10.8,-6.45,;11.28,-4.99,;11.71,-7.7,;10.8,-8.95,;13.25,-7.7,;14.02,-6.37,;15.56,-6.37,;16.33,-7.7,;17.87,-7.7,;15.56,-9.03,;14.02,-9.03,;13.25,-10.37,)|</t>
  </si>
  <si>
    <t>OC(=O)CCCCOC1=C2C(=O)N(C3CCC(=O)NC3=O)C(=O)C2=CC=C1 |c:8,25,27,(-4,-6.93,;-2.67,-6.16,;-2.67,-4.62,;-1.33,-6.93,;,-6.16,;1.33,-6.93,;2.67,-6.16,;4,-6.93,;5.33,-6.16,;6.67,-6.93,;6.99,-8.44,;5.96,-9.58,;8.52,-8.6,;9.29,-9.93,;10.83,-9.93,;11.6,-11.26,;10.83,-12.6,;11.6,-13.93,;9.29,-12.6,;8.52,-11.26,;6.98,-11.26,;9.15,-7.19,;10.65,-6.87,;8,-6.16,;8,-4.62,;6.67,-3.85,;5.33,-4.62,)|</t>
  </si>
  <si>
    <t>OC(=O)CCNC(=O)COC1=C2CN(C3CCC(=O)NC3=O)C(=O)C2=CC=C1 |c:10,26,28,(-4,-8.47,;-2.67,-9.24,;-2.67,-10.78,;-1.33,-8.47,;,-9.24,;1.33,-8.47,;2.67,-9.24,;2.67,-10.78,;4,-8.47,;5.33,-9.24,;6.67,-8.47,;8,-9.24,;8.32,-10.75,;9.85,-10.91,;10.62,-12.24,;12.16,-12.24,;12.93,-13.57,;12.16,-14.91,;12.93,-16.24,;10.62,-14.91,;9.85,-13.57,;8.31,-13.57,;10.48,-9.5,;11.99,-9.18,;9.34,-8.47,;9.34,-6.93,;8,-6.16,;6.67,-6.93,)|</t>
  </si>
  <si>
    <t>OC(=O)CCCCNC(=O)C1=CC2=C(CN(C3CCC(=O)NC3=O)C2=O)C=C1 |c:28,t:10,12,(-4,-8.47,;-2.67,-9.24,;-2.67,-10.78,;-1.33,-8.47,;,-9.24,;1.33,-8.47,;2.67,-9.24,;4,-8.47,;5.33,-9.24,;5.33,-10.78,;6.67,-8.47,;8,-9.24,;9.34,-8.47,;9.34,-6.93,;10.8,-6.45,;11.71,-7.7,;13.25,-7.7,;14.02,-6.37,;15.56,-6.37,;16.33,-7.7,;17.87,-7.7,;15.56,-9.03,;14.02,-9.03,;13.25,-10.37,;10.8,-8.95,;11.28,-10.41,;8,-6.16,;6.67,-6.93,)|</t>
  </si>
  <si>
    <t>OC(=O)COCCOC1=C2C(=O)N(C3CCC(=O)NC3=O)C(=O)C2=CC=C1 |c:8,25,27,(-4,-6.93,;-2.67,-6.16,;-2.67,-4.62,;-1.33,-6.93,;,-6.16,;1.33,-6.93,;2.67,-6.16,;4,-6.93,;5.33,-6.16,;6.67,-6.93,;6.99,-8.44,;5.96,-9.58,;8.52,-8.6,;9.29,-9.93,;10.83,-9.93,;11.6,-11.26,;10.83,-12.6,;11.6,-13.93,;9.29,-12.6,;8.52,-11.26,;6.98,-11.26,;9.15,-7.19,;10.65,-6.87,;8,-6.16,;8,-4.62,;6.67,-3.85,;5.33,-4.62,)|</t>
  </si>
  <si>
    <t>OC(=O)[C@H]1CC[C@H](CNC(=O)COC2=C3CN(C4CCC(=O)NC4=O)C(=O)C3=CC=C2)CC1 |wU:3.2,wD:6.6,c:13,29,31,(-8,-4.62,;-6.67,-3.85,;-6.67,-2.31,;-5.33,-4.62,;-4,-3.85,;-2.67,-4.62,;-2.67,-6.16,;-1.33,-6.93,;,-6.16,;1.33,-6.93,;1.33,-8.47,;2.67,-6.16,;4,-6.93,;5.33,-6.16,;6.67,-6.93,;6.99,-8.44,;8.52,-8.6,;9.29,-9.93,;10.83,-9.93,;11.6,-11.26,;10.83,-12.6,;11.6,-13.93,;9.29,-12.6,;8.52,-11.26,;6.98,-11.26,;9.15,-7.19,;10.65,-6.87,;8,-6.16,;8,-4.62,;6.67,-3.85,;5.33,-4.62,;-4,-6.93,;-5.33,-6.16,)|</t>
  </si>
  <si>
    <t>OC(=O)CCNC(=O)CNC1=C2C(=O)N(C3CCC(=O)NC3=O)C(=O)C2=CC=C1 |c:10,27,29,(-4,-8.47,;-2.67,-9.24,;-2.67,-10.78,;-1.33,-8.47,;,-9.24,;1.33,-8.47,;2.67,-9.24,;2.67,-10.78,;4,-8.47,;5.33,-9.24,;6.67,-8.47,;8,-9.24,;8.32,-10.75,;7.29,-11.89,;9.85,-10.91,;10.62,-12.24,;12.16,-12.24,;12.93,-13.57,;12.16,-14.91,;12.93,-16.24,;10.62,-14.91,;9.85,-13.57,;8.31,-13.57,;10.48,-9.5,;11.99,-9.18,;9.34,-8.47,;9.34,-6.93,;8,-6.16,;6.67,-6.93,)|</t>
  </si>
  <si>
    <t>OC(=O)CCC1CCN(CC1)C(=O)COC1=C2CN(C3CCC(=O)NC3=O)C(=O)C2=CC=C1 |c:16,32,34,(14.12,13.09,;14.12,11.55,;15.46,10.78,;12.79,10.78,;12.79,9.24,;11.46,8.47,;11.46,6.93,;10.12,6.16,;8.79,6.93,;8.79,8.47,;10.12,9.24,;7.45,6.16,;6.12,6.93,;7.45,4.62,;6.12,3.85,;6.12,2.31,;4.79,1.54,;3.32,2.02,;2.42,.77,;.88,.77,;.11,-.56,;-1.43,-.56,;-2.2,.77,;-3.74,.77,;-1.43,2.1,;.11,2.1,;.88,3.44,;3.32,-.48,;2.85,-1.94,;4.79,,;6.12,-.77,;7.45,,;7.45,1.54,)|</t>
  </si>
  <si>
    <t>OC(=O)CC1=CC(CNC(=O)C2=CC3=C(CN(C4CCC(=O)NC4=O)C3=O)C=C2)=CC=C1 |c:29,31,33,t:4,11,13,(18.26,4.38,;16.93,3.61,;16.93,2.07,;15.59,4.38,;14.26,3.61,;12.93,4.38,;11.59,3.61,;10.26,4.38,;8.92,3.61,;7.59,4.38,;7.59,5.92,;6.26,3.61,;4.92,4.38,;3.59,3.61,;3.59,2.07,;2.13,1.6,;1.22,2.84,;-.32,2.84,;-1.09,1.51,;-2.63,1.51,;-3.4,2.84,;-4.94,2.84,;-2.63,4.18,;-1.09,4.18,;-.32,5.51,;2.13,4.09,;1.65,5.55,;4.92,1.3,;6.26,2.07,;11.59,2.07,;12.93,1.3,;14.26,2.07,)|</t>
  </si>
  <si>
    <t>OC(=O)CCCNC1=C2C(=O)N(C3CCC(=O)NC3=O)C(=O)C2=CC=C1 |c:7,24,26,(-2.67,-6.16,;-1.33,-6.93,;-1.33,-8.47,;,-6.16,;1.33,-6.93,;2.67,-6.16,;4,-6.93,;5.33,-6.16,;6.67,-6.93,;6.99,-8.44,;5.96,-9.58,;8.52,-8.6,;9.29,-9.93,;10.83,-9.93,;11.6,-11.26,;10.83,-12.6,;11.6,-13.93,;9.29,-12.6,;8.52,-11.26,;6.98,-11.26,;9.15,-7.19,;10.65,-6.87,;8,-6.16,;8,-4.62,;6.67,-3.85,;5.33,-4.62,)|</t>
  </si>
  <si>
    <t>OC(=O)CC1=CC(CNC(=O)C2=CC3=C(C=C2)C(=O)N(C3)C2CCC(=O)NC2=O)=CC=C1 |c:13,15,31,33,t:4,11,(18.26,4.38,;16.93,3.61,;16.93,2.07,;15.59,4.38,;14.26,3.61,;12.93,4.38,;11.59,3.61,;10.26,4.38,;8.92,3.61,;7.59,4.38,;7.59,5.92,;6.26,3.61,;4.92,4.38,;3.59,3.61,;3.59,2.07,;4.92,1.3,;6.26,2.07,;2.13,1.6,;1.65,.13,;1.22,2.84,;2.13,4.09,;-.32,2.84,;-1.09,1.51,;-2.63,1.51,;-3.4,2.84,;-4.94,2.84,;-2.63,4.18,;-1.09,4.18,;-.32,5.51,;11.59,2.07,;12.93,1.3,;14.26,2.07,)|</t>
  </si>
  <si>
    <t>OC(=O)CCCNC(=O)C1=CC2=C(CN(C3CCC(=O)NC3=O)C2=O)C=C1 |c:27,t:9,11,(-4,-6.93,;-2.67,-6.16,;-2.67,-4.62,;-1.33,-6.93,;,-6.16,;1.33,-6.93,;2.67,-6.16,;4,-6.93,;4,-8.47,;5.33,-6.16,;6.67,-6.93,;8,-6.16,;8,-4.62,;9.47,-4.14,;10.37,-5.39,;11.91,-5.39,;12.68,-4.06,;14.22,-4.06,;14.99,-5.39,;16.53,-5.39,;14.22,-6.72,;12.68,-6.72,;11.91,-8.06,;9.47,-6.64,;9.94,-8.1,;6.67,-3.85,;5.33,-4.62,)|</t>
  </si>
  <si>
    <t>OC(=O)CCCOC1=C2C(=O)N(C3CCC(=O)NC3=O)C(=O)C2=CC=C1 |c:7,24,26,(-2.67,-6.16,;-1.33,-6.93,;-1.33,-8.47,;,-6.16,;1.33,-6.93,;2.67,-6.16,;4,-6.93,;5.33,-6.16,;6.67,-6.93,;6.99,-8.44,;5.96,-9.58,;8.52,-8.6,;9.29,-9.93,;10.83,-9.93,;11.6,-11.26,;10.83,-12.6,;11.6,-13.93,;9.29,-12.6,;8.52,-11.26,;6.98,-11.26,;9.15,-7.19,;10.65,-6.87,;8,-6.16,;8,-4.62,;6.67,-3.85,;5.33,-4.62,)|</t>
  </si>
  <si>
    <t>OC(=O)CCNC1=C2C(=O)N(C3CCC(=O)NC3=O)C(=O)C2=CC=C1 |c:6,23,25,(-2.67,-4.62,;-1.33,-3.85,;-1.33,-2.31,;,-4.62,;1.33,-3.85,;2.67,-4.62,;4,-3.85,;5.33,-4.62,;5.65,-6.13,;4.62,-7.27,;7.19,-6.29,;7.96,-7.62,;9.5,-7.62,;10.27,-8.95,;9.5,-10.29,;10.27,-11.62,;7.96,-10.29,;7.19,-8.95,;5.65,-8.95,;7.81,-4.88,;9.32,-4.56,;6.67,-3.85,;6.67,-2.31,;5.33,-1.54,;4,-2.31,)|</t>
  </si>
  <si>
    <t>OC(=O)[C@@H]1CCCN(C1)C(=O)COC1=C2CN(C3CCC(=O)NC3=O)C(=O)C2=CC=C1 |wD:3.2,c:14,30,32,(11.46,11.55,;10.12,10.78,;8.79,11.55,;10.12,9.24,;11.46,8.47,;11.46,6.93,;10.12,6.16,;8.79,6.93,;8.79,8.47,;7.45,6.16,;6.12,6.93,;7.45,4.62,;6.12,3.85,;6.12,2.31,;4.79,1.54,;3.32,2.02,;2.42,.77,;.88,.77,;.11,-.56,;-1.43,-.56,;-2.2,.77,;-3.74,.77,;-1.43,2.1,;.11,2.1,;.88,3.44,;3.32,-.48,;2.85,-1.94,;4.79,,;6.12,-.77,;7.45,,;7.45,1.54,)|</t>
  </si>
  <si>
    <t>OC(=O)[C@H]1CC[C@H](CNC(=O)C2=CC3=C(CN(C4CCC(=O)NC4=O)C3=O)C=C2)CC1 |wU:3.2,wD:6.6,c:29,t:11,13,(16.93,2.07,;15.59,1.3,;15.59,-.24,;14.26,2.07,;12.93,1.3,;11.59,2.07,;11.59,3.61,;10.26,4.38,;8.92,3.61,;7.59,4.38,;7.59,5.92,;6.26,3.61,;4.92,4.38,;3.59,3.61,;3.59,2.07,;2.13,1.6,;1.22,2.84,;-.32,2.84,;-1.09,1.51,;-2.63,1.51,;-3.4,2.84,;-4.94,2.84,;-2.63,4.18,;-1.09,4.18,;-.32,5.51,;2.13,4.09,;1.65,5.55,;4.92,1.3,;6.26,2.07,;12.93,4.38,;14.26,3.61,)|</t>
  </si>
  <si>
    <t>OC(=O)CCC1CCCN(C1)C(=O)C1=CC2=C(C=C1)C(=O)N(C2)C1CCC(=O)NC1=O |c:16,18,t:14,(16.93,3.61,;15.59,4.38,;15.59,5.92,;14.26,3.61,;12.93,4.38,;11.59,3.61,;11.59,2.07,;10.26,1.3,;8.92,2.07,;8.92,3.61,;10.26,4.38,;7.59,4.38,;7.59,5.92,;6.26,3.61,;4.92,4.38,;3.59,3.61,;3.59,2.07,;4.92,1.3,;6.26,2.07,;2.13,1.6,;1.65,.13,;1.22,2.84,;2.13,4.09,;-.32,2.84,;-1.09,1.51,;-2.63,1.51,;-3.4,2.84,;-4.94,2.84,;-2.63,4.18,;-1.09,4.18,;-.32,5.51,)|</t>
  </si>
  <si>
    <t>OC(=O)CCC1CCN(CC1)C(=O)C1=CC2=C(C=C1)C(=O)N(C2)C1CCC(=O)NC1=O |c:16,18,t:14,(16.93,2.07,;15.59,1.3,;15.59,-.24,;14.26,2.07,;12.93,1.3,;11.59,2.07,;10.26,1.3,;8.92,2.07,;8.92,3.61,;10.26,4.38,;11.59,3.61,;7.59,4.38,;7.59,5.92,;6.26,3.61,;4.92,4.38,;3.59,3.61,;3.59,2.07,;4.92,1.3,;6.26,2.07,;2.13,1.6,;1.65,.13,;1.22,2.84,;2.13,4.09,;-.32,2.84,;-1.09,1.51,;-2.63,1.51,;-3.4,2.84,;-4.94,2.84,;-2.63,4.18,;-1.09,4.18,;-.32,5.51,)|</t>
  </si>
  <si>
    <t>OC(=O)CCOC1=C2C(=O)N(C3CCC(=O)NC3=O)C(=O)C2=CC=C1 |c:6,23,25,(-2.67,-4.62,;-1.33,-3.85,;-1.33,-2.31,;,-4.62,;1.33,-3.85,;2.67,-4.62,;4,-3.85,;5.33,-4.62,;5.65,-6.13,;4.62,-7.27,;7.19,-6.29,;7.96,-7.62,;9.5,-7.62,;10.27,-8.95,;9.5,-10.29,;10.27,-11.62,;7.96,-10.29,;7.19,-8.95,;5.65,-8.95,;7.81,-4.88,;9.32,-4.56,;6.67,-3.85,;6.67,-2.31,;5.33,-1.54,;4,-2.31,)|</t>
  </si>
  <si>
    <t>OC(=O)CCSC1=CC2=C(C=C1)C(=O)N(C1CCC(=O)NC1=O)C2=O |c:8,10,t:6,(-2.67,-4.62,;-1.33,-3.85,;-1.33,-2.31,;,-4.62,;1.33,-3.85,;2.67,-4.62,;4,-3.85,;5.33,-4.62,;6.67,-3.85,;6.67,-2.31,;5.33,-1.54,;4,-2.31,;8.13,-1.83,;8.61,-.37,;9.04,-3.08,;10.58,-3.08,;11.35,-1.75,;12.89,-1.75,;13.66,-3.08,;15.2,-3.08,;12.89,-4.41,;11.35,-4.41,;10.58,-5.75,;8.13,-4.33,;8.61,-5.79,)|</t>
  </si>
  <si>
    <t>OC(=O)[C@H]1CC[C@H](CNC(=O)C2=C3CN(C4CCC(=O)NC4=O)C(=O)C3=CC=C2)CC1 |wU:3.2,wD:6.6,c:11,27,29,(12.79,10.78,;12.79,9.24,;14.12,8.47,;11.46,8.47,;11.46,6.93,;10.12,6.16,;8.79,6.93,;7.45,6.16,;7.45,4.62,;6.12,3.85,;4.79,4.62,;6.12,2.31,;4.79,1.54,;3.32,2.02,;2.42,.77,;.88,.77,;.11,-.56,;-1.43,-.56,;-2.2,.77,;-3.74,.77,;-1.43,2.1,;.11,2.1,;.88,3.44,;3.32,-.48,;2.85,-1.94,;4.79,,;6.12,-.77,;7.45,,;7.45,1.54,;8.79,8.47,;10.12,9.24,)|</t>
  </si>
  <si>
    <t>OC(=O)C1CCN(CC1)C(=O)COC1=C2CN(C3CCC(=O)NC3=O)C(=O)C2=CC=C1 |c:14,30,32,(12.79,10.78,;12.79,9.24,;14.12,8.47,;11.46,8.47,;11.46,6.93,;10.12,6.16,;8.79,6.93,;8.79,8.47,;10.12,9.24,;7.45,6.16,;6.12,6.93,;7.45,4.62,;6.12,3.85,;6.12,2.31,;4.79,1.54,;3.32,2.02,;2.42,.77,;.88,.77,;.11,-.56,;-1.43,-.56,;-2.2,.77,;-3.74,.77,;-1.43,2.1,;.11,2.1,;.88,3.44,;3.32,-.48,;2.85,-1.94,;4.79,,;6.12,-.77,;7.45,,;7.45,1.54,)|</t>
  </si>
  <si>
    <t>OC(=O)[C@H]1CC[C@H](CNC(=O)C2=CC3=C(C=C2)C(=O)N(C3)C2CCC(=O)NC2=O)CC1 |wU:3.2,wD:6.6,c:13,15,t:11,(16.93,2.07,;15.59,1.3,;15.59,-.24,;14.26,2.07,;12.93,1.3,;11.59,2.07,;11.59,3.61,;10.26,4.38,;8.92,3.61,;7.59,4.38,;7.59,5.92,;6.26,3.61,;4.92,4.38,;3.59,3.61,;3.59,2.07,;4.92,1.3,;6.26,2.07,;2.13,1.6,;1.65,.13,;1.22,2.84,;2.13,4.09,;-.32,2.84,;-1.09,1.51,;-2.63,1.51,;-3.4,2.84,;-4.94,2.84,;-2.63,4.18,;-1.09,4.18,;-.32,5.51,;12.93,4.38,;14.26,3.61,)|</t>
  </si>
  <si>
    <t>OC(=O)COC1=C2C(=O)N(C3CCC(=O)NC3=O)C(=O)C2=CC=C1 |c:5,22,24,(8.79,6.93,;7.45,6.16,;6.12,6.93,;7.45,4.62,;6.12,3.85,;6.12,2.31,;4.79,1.54,;3.32,2.02,;2.85,3.48,;2.42,.77,;.88,.77,;.11,-.56,;-1.43,-.56,;-2.2,.77,;-3.74,.77,;-1.43,2.1,;.11,2.1,;.88,3.44,;3.32,-.48,;2.85,-1.94,;4.79,,;6.12,-.77,;7.45,,;7.45,1.54,)|</t>
  </si>
  <si>
    <t>OC(=O)[C@H]1C[C@@H](C1)NC(=O)C1=C2CN(C3CCC(=O)NC3=O)C(=O)C2=CC=C1 |wU:3.2,wD:5.7,c:11,27,29,(6.12,10.65,;7.45,9.88,;8.79,10.65,;7.45,8.34,;8.54,7.25,;7.45,6.16,;6.37,7.25,;7.45,4.62,;6.12,3.85,;4.79,4.62,;6.12,2.31,;4.79,1.54,;3.32,2.02,;2.42,.77,;.88,.77,;.11,-.56,;-1.43,-.56,;-2.2,.77,;-3.74,.77,;-1.43,2.1,;.11,2.1,;.88,3.44,;3.32,-.48,;2.85,-1.94,;4.79,,;6.12,-.77,;7.45,,;7.45,1.54,)|</t>
  </si>
  <si>
    <t>OC(=O)[C@H]1C[C@@H](C1)NC(=O)C1=CC2=C(C=C1)C(=O)N(C2)C1CCC(=O)NC1=O |wU:3.2,wD:5.7,c:13,15,t:11,(13.48,7.78,;13.48,6.24,;14.81,5.47,;12.14,5.47,;11.75,3.98,;10.26,4.38,;10.66,5.87,;8.92,3.61,;7.59,4.38,;7.59,5.92,;6.26,3.61,;4.92,4.38,;3.59,3.61,;3.59,2.07,;4.92,1.3,;6.26,2.07,;2.13,1.6,;1.65,.13,;1.22,2.84,;2.13,4.09,;-.32,2.84,;-1.09,1.51,;-2.63,1.51,;-3.4,2.84,;-4.94,2.84,;-2.63,4.18,;-1.09,4.18,;-.32,5.51,)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</si>
</sst>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8" Type="http://schemas.openxmlformats.org/officeDocument/2006/relationships/image" Target="../media/image8.emf"/><Relationship Id="rId3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</xdr:row>
      <xdr:rowOff>25400</xdr:rowOff>
    </xdr:from>
    <xdr:to>
      <xdr:col>1</xdr:col>
      <xdr:colOff>1851025</xdr:colOff>
      <xdr:row>1</xdr:row>
      <xdr:rowOff>1879600</xdr:rowOff>
    </xdr:to>
    <xdr:pic>
      <xdr:nvPicPr>
        <xdr:cNvPr id="3" name="$B$2" descr="=JCSYSStructure(&quot;EC02DA368BFFD03A3B31803A61D33CA5&quot;)">
          <a:extLst>
            <a:ext uri="{FF2B5EF4-FFF2-40B4-BE49-F238E27FC236}">
              <a16:creationId xmlns:a16="http://schemas.microsoft.com/office/drawing/2014/main" id="{BD0FAF16-B8F4-2C8F-5893-F254A11983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</xdr:row>
      <xdr:rowOff>25400</xdr:rowOff>
    </xdr:from>
    <xdr:to>
      <xdr:col>1</xdr:col>
      <xdr:colOff>1851025</xdr:colOff>
      <xdr:row>2</xdr:row>
      <xdr:rowOff>1879600</xdr:rowOff>
    </xdr:to>
    <xdr:pic>
      <xdr:nvPicPr>
        <xdr:cNvPr id="5" name="$B$3" descr="=JCSYSStructure(&quot;7778BAAD07983AF16C8DCB4E5E9AE63A&quot;)">
          <a:extLst>
            <a:ext uri="{FF2B5EF4-FFF2-40B4-BE49-F238E27FC236}">
              <a16:creationId xmlns:a16="http://schemas.microsoft.com/office/drawing/2014/main" id="{443D9129-1A02-74F7-77D3-31EC1B0DA9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25400</xdr:rowOff>
    </xdr:from>
    <xdr:to>
      <xdr:col>1</xdr:col>
      <xdr:colOff>1851025</xdr:colOff>
      <xdr:row>3</xdr:row>
      <xdr:rowOff>1879600</xdr:rowOff>
    </xdr:to>
    <xdr:pic>
      <xdr:nvPicPr>
        <xdr:cNvPr id="7" name="$B$4" descr="=JCSYSStructure(&quot;DD4BDEC2FC62F01A9B681500D4FE094D&quot;)">
          <a:extLst>
            <a:ext uri="{FF2B5EF4-FFF2-40B4-BE49-F238E27FC236}">
              <a16:creationId xmlns:a16="http://schemas.microsoft.com/office/drawing/2014/main" id="{E1401597-645C-312B-8E70-E52254EF09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25400</xdr:rowOff>
    </xdr:from>
    <xdr:to>
      <xdr:col>1</xdr:col>
      <xdr:colOff>1851025</xdr:colOff>
      <xdr:row>4</xdr:row>
      <xdr:rowOff>1879600</xdr:rowOff>
    </xdr:to>
    <xdr:pic>
      <xdr:nvPicPr>
        <xdr:cNvPr id="9" name="$B$5" descr="=JCSYSStructure(&quot;1977E48E71B22ADB9A42330517EF15EA&quot;)">
          <a:extLst>
            <a:ext uri="{FF2B5EF4-FFF2-40B4-BE49-F238E27FC236}">
              <a16:creationId xmlns:a16="http://schemas.microsoft.com/office/drawing/2014/main" id="{092DD03E-4345-921C-8993-945B67F100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25400</xdr:rowOff>
    </xdr:from>
    <xdr:to>
      <xdr:col>1</xdr:col>
      <xdr:colOff>1851025</xdr:colOff>
      <xdr:row>5</xdr:row>
      <xdr:rowOff>1879600</xdr:rowOff>
    </xdr:to>
    <xdr:pic>
      <xdr:nvPicPr>
        <xdr:cNvPr id="11" name="$B$6" descr="=JCSYSStructure(&quot;237921A0103A5F97562C1DC766E7FE9E&quot;)">
          <a:extLst>
            <a:ext uri="{FF2B5EF4-FFF2-40B4-BE49-F238E27FC236}">
              <a16:creationId xmlns:a16="http://schemas.microsoft.com/office/drawing/2014/main" id="{B47472F6-350F-88BE-CB07-2C89BB82E0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8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25400</xdr:rowOff>
    </xdr:from>
    <xdr:to>
      <xdr:col>1</xdr:col>
      <xdr:colOff>1851025</xdr:colOff>
      <xdr:row>6</xdr:row>
      <xdr:rowOff>1879600</xdr:rowOff>
    </xdr:to>
    <xdr:pic>
      <xdr:nvPicPr>
        <xdr:cNvPr id="13" name="$B$7" descr="=JCSYSStructure(&quot;0856AF7AA9172DFB8959E8D9545B649C&quot;)">
          <a:extLst>
            <a:ext uri="{FF2B5EF4-FFF2-40B4-BE49-F238E27FC236}">
              <a16:creationId xmlns:a16="http://schemas.microsoft.com/office/drawing/2014/main" id="{9F797FCD-F8D1-4B2D-9476-C85123B51D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7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25400</xdr:rowOff>
    </xdr:from>
    <xdr:to>
      <xdr:col>1</xdr:col>
      <xdr:colOff>1851025</xdr:colOff>
      <xdr:row>7</xdr:row>
      <xdr:rowOff>1879600</xdr:rowOff>
    </xdr:to>
    <xdr:pic>
      <xdr:nvPicPr>
        <xdr:cNvPr id="15" name="$B$8" descr="=JCSYSStructure(&quot;B50DA7AE20B23417D4C0CBDC65A6F728&quot;)">
          <a:extLst>
            <a:ext uri="{FF2B5EF4-FFF2-40B4-BE49-F238E27FC236}">
              <a16:creationId xmlns:a16="http://schemas.microsoft.com/office/drawing/2014/main" id="{B687E464-9FAD-844F-BC19-5848EAB8C0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6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25400</xdr:rowOff>
    </xdr:from>
    <xdr:to>
      <xdr:col>1</xdr:col>
      <xdr:colOff>1851025</xdr:colOff>
      <xdr:row>8</xdr:row>
      <xdr:rowOff>1879600</xdr:rowOff>
    </xdr:to>
    <xdr:pic>
      <xdr:nvPicPr>
        <xdr:cNvPr id="17" name="$B$9" descr="=JCSYSStructure(&quot;80687CB5B1CCBDD412B8E259296CAA39&quot;)">
          <a:extLst>
            <a:ext uri="{FF2B5EF4-FFF2-40B4-BE49-F238E27FC236}">
              <a16:creationId xmlns:a16="http://schemas.microsoft.com/office/drawing/2014/main" id="{28BB1155-D784-82A2-62B1-21845310FA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5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25400</xdr:rowOff>
    </xdr:from>
    <xdr:to>
      <xdr:col>1</xdr:col>
      <xdr:colOff>1851025</xdr:colOff>
      <xdr:row>9</xdr:row>
      <xdr:rowOff>1879600</xdr:rowOff>
    </xdr:to>
    <xdr:pic>
      <xdr:nvPicPr>
        <xdr:cNvPr id="19" name="$B$10" descr="=JCSYSStructure(&quot;C769711AE49D66B85D00BCC77E0436F3&quot;)">
          <a:extLst>
            <a:ext uri="{FF2B5EF4-FFF2-40B4-BE49-F238E27FC236}">
              <a16:creationId xmlns:a16="http://schemas.microsoft.com/office/drawing/2014/main" id="{E7BE62E5-6CEB-028D-7546-164C8F1E12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4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25400</xdr:rowOff>
    </xdr:from>
    <xdr:to>
      <xdr:col>1</xdr:col>
      <xdr:colOff>1851025</xdr:colOff>
      <xdr:row>10</xdr:row>
      <xdr:rowOff>1879600</xdr:rowOff>
    </xdr:to>
    <xdr:pic>
      <xdr:nvPicPr>
        <xdr:cNvPr id="21" name="$B$11" descr="=JCSYSStructure(&quot;4DEF215CE32DDEAC2C0251B867ECBCE2&quot;)">
          <a:extLst>
            <a:ext uri="{FF2B5EF4-FFF2-40B4-BE49-F238E27FC236}">
              <a16:creationId xmlns:a16="http://schemas.microsoft.com/office/drawing/2014/main" id="{DF49098D-5130-DB08-E6CF-F5D6CA8EDC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3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25400</xdr:rowOff>
    </xdr:from>
    <xdr:to>
      <xdr:col>1</xdr:col>
      <xdr:colOff>1851025</xdr:colOff>
      <xdr:row>11</xdr:row>
      <xdr:rowOff>1879600</xdr:rowOff>
    </xdr:to>
    <xdr:pic>
      <xdr:nvPicPr>
        <xdr:cNvPr id="23" name="$B$12" descr="=JCSYSStructure(&quot;0FBCED497D3FC4F1238F3B257C281FF4&quot;)">
          <a:extLst>
            <a:ext uri="{FF2B5EF4-FFF2-40B4-BE49-F238E27FC236}">
              <a16:creationId xmlns:a16="http://schemas.microsoft.com/office/drawing/2014/main" id="{E024E6F4-3119-A31D-7336-B7B5D02306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92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25400</xdr:rowOff>
    </xdr:from>
    <xdr:to>
      <xdr:col>1</xdr:col>
      <xdr:colOff>1851025</xdr:colOff>
      <xdr:row>12</xdr:row>
      <xdr:rowOff>1879600</xdr:rowOff>
    </xdr:to>
    <xdr:pic>
      <xdr:nvPicPr>
        <xdr:cNvPr id="25" name="$B$13" descr="=JCSYSStructure(&quot;BADBACB61163F0ECA5C1F440C012F48F&quot;)">
          <a:extLst>
            <a:ext uri="{FF2B5EF4-FFF2-40B4-BE49-F238E27FC236}">
              <a16:creationId xmlns:a16="http://schemas.microsoft.com/office/drawing/2014/main" id="{79050D0D-15AA-CD0A-CF4A-24F3298DBC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1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25400</xdr:rowOff>
    </xdr:from>
    <xdr:to>
      <xdr:col>1</xdr:col>
      <xdr:colOff>1851025</xdr:colOff>
      <xdr:row>13</xdr:row>
      <xdr:rowOff>1879600</xdr:rowOff>
    </xdr:to>
    <xdr:pic>
      <xdr:nvPicPr>
        <xdr:cNvPr id="27" name="$B$14" descr="=JCSYSStructure(&quot;78B8EA7E44C7F52D738E45882196EEBA&quot;)">
          <a:extLst>
            <a:ext uri="{FF2B5EF4-FFF2-40B4-BE49-F238E27FC236}">
              <a16:creationId xmlns:a16="http://schemas.microsoft.com/office/drawing/2014/main" id="{D2832F59-198A-E60E-EBBD-424E76FD75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31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25400</xdr:rowOff>
    </xdr:from>
    <xdr:to>
      <xdr:col>1</xdr:col>
      <xdr:colOff>1851025</xdr:colOff>
      <xdr:row>14</xdr:row>
      <xdr:rowOff>1879600</xdr:rowOff>
    </xdr:to>
    <xdr:pic>
      <xdr:nvPicPr>
        <xdr:cNvPr id="29" name="$B$15" descr="=JCSYSStructure(&quot;CB567820E4247F92DABA283109A88D15&quot;)">
          <a:extLst>
            <a:ext uri="{FF2B5EF4-FFF2-40B4-BE49-F238E27FC236}">
              <a16:creationId xmlns:a16="http://schemas.microsoft.com/office/drawing/2014/main" id="{EB7FEBB4-26CE-E477-2A89-B5AB045388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50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25400</xdr:rowOff>
    </xdr:from>
    <xdr:to>
      <xdr:col>1</xdr:col>
      <xdr:colOff>1851025</xdr:colOff>
      <xdr:row>15</xdr:row>
      <xdr:rowOff>1879600</xdr:rowOff>
    </xdr:to>
    <xdr:pic>
      <xdr:nvPicPr>
        <xdr:cNvPr id="31" name="$B$16" descr="=JCSYSStructure(&quot;E3B33A3AE8CC3941CF111E1E95AE3C3E&quot;)">
          <a:extLst>
            <a:ext uri="{FF2B5EF4-FFF2-40B4-BE49-F238E27FC236}">
              <a16:creationId xmlns:a16="http://schemas.microsoft.com/office/drawing/2014/main" id="{6292EB0D-94E4-56F8-69E5-43BCC116CE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69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25400</xdr:rowOff>
    </xdr:from>
    <xdr:to>
      <xdr:col>1</xdr:col>
      <xdr:colOff>1851025</xdr:colOff>
      <xdr:row>16</xdr:row>
      <xdr:rowOff>1879600</xdr:rowOff>
    </xdr:to>
    <xdr:pic>
      <xdr:nvPicPr>
        <xdr:cNvPr id="33" name="$B$17" descr="=JCSYSStructure(&quot;D91C8E99EDF0D236B7F5791B79B2CA76&quot;)">
          <a:extLst>
            <a:ext uri="{FF2B5EF4-FFF2-40B4-BE49-F238E27FC236}">
              <a16:creationId xmlns:a16="http://schemas.microsoft.com/office/drawing/2014/main" id="{E3A65107-6F01-6AF7-EE84-0FEFE734D6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88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25400</xdr:rowOff>
    </xdr:from>
    <xdr:to>
      <xdr:col>1</xdr:col>
      <xdr:colOff>1851025</xdr:colOff>
      <xdr:row>17</xdr:row>
      <xdr:rowOff>1879600</xdr:rowOff>
    </xdr:to>
    <xdr:pic>
      <xdr:nvPicPr>
        <xdr:cNvPr id="35" name="$B$18" descr="=JCSYSStructure(&quot;4C7DD4D5CF597E701E1AFFAB2E726D60&quot;)">
          <a:extLst>
            <a:ext uri="{FF2B5EF4-FFF2-40B4-BE49-F238E27FC236}">
              <a16:creationId xmlns:a16="http://schemas.microsoft.com/office/drawing/2014/main" id="{7E2CF850-231E-29A2-D608-D2C23603B5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07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25400</xdr:rowOff>
    </xdr:from>
    <xdr:to>
      <xdr:col>1</xdr:col>
      <xdr:colOff>1851025</xdr:colOff>
      <xdr:row>18</xdr:row>
      <xdr:rowOff>1879600</xdr:rowOff>
    </xdr:to>
    <xdr:pic>
      <xdr:nvPicPr>
        <xdr:cNvPr id="37" name="$B$19" descr="=JCSYSStructure(&quot;6B9C72FC03E3DA7EE3B968FDC5A91022&quot;)">
          <a:extLst>
            <a:ext uri="{FF2B5EF4-FFF2-40B4-BE49-F238E27FC236}">
              <a16:creationId xmlns:a16="http://schemas.microsoft.com/office/drawing/2014/main" id="{C59347E5-4B3B-0DE6-ABF2-E3C1D55190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26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1851025</xdr:colOff>
      <xdr:row>19</xdr:row>
      <xdr:rowOff>1879600</xdr:rowOff>
    </xdr:to>
    <xdr:pic>
      <xdr:nvPicPr>
        <xdr:cNvPr id="39" name="$B$20" descr="=JCSYSStructure(&quot;82ED2676D5E04E72ED4A8A55CACB1E80&quot;)">
          <a:extLst>
            <a:ext uri="{FF2B5EF4-FFF2-40B4-BE49-F238E27FC236}">
              <a16:creationId xmlns:a16="http://schemas.microsoft.com/office/drawing/2014/main" id="{088DFE92-6365-0C81-80FB-7B2FABDB29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45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25400</xdr:rowOff>
    </xdr:from>
    <xdr:to>
      <xdr:col>1</xdr:col>
      <xdr:colOff>1851025</xdr:colOff>
      <xdr:row>20</xdr:row>
      <xdr:rowOff>1879600</xdr:rowOff>
    </xdr:to>
    <xdr:pic>
      <xdr:nvPicPr>
        <xdr:cNvPr id="41" name="$B$21" descr="=JCSYSStructure(&quot;4E22B7E0F8484932F026847469535817&quot;)">
          <a:extLst>
            <a:ext uri="{FF2B5EF4-FFF2-40B4-BE49-F238E27FC236}">
              <a16:creationId xmlns:a16="http://schemas.microsoft.com/office/drawing/2014/main" id="{5A89FF13-7765-0722-18CC-CD9536CB9C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64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25400</xdr:rowOff>
    </xdr:from>
    <xdr:to>
      <xdr:col>1</xdr:col>
      <xdr:colOff>1851025</xdr:colOff>
      <xdr:row>21</xdr:row>
      <xdr:rowOff>1879600</xdr:rowOff>
    </xdr:to>
    <xdr:pic>
      <xdr:nvPicPr>
        <xdr:cNvPr id="43" name="$B$22" descr="=JCSYSStructure(&quot;93850B671EC2AB18F5649608E1F340A4&quot;)">
          <a:extLst>
            <a:ext uri="{FF2B5EF4-FFF2-40B4-BE49-F238E27FC236}">
              <a16:creationId xmlns:a16="http://schemas.microsoft.com/office/drawing/2014/main" id="{61D0212C-7D9B-CDBA-56C1-2001BA4B88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83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25400</xdr:rowOff>
    </xdr:from>
    <xdr:to>
      <xdr:col>1</xdr:col>
      <xdr:colOff>1851025</xdr:colOff>
      <xdr:row>22</xdr:row>
      <xdr:rowOff>1879600</xdr:rowOff>
    </xdr:to>
    <xdr:pic>
      <xdr:nvPicPr>
        <xdr:cNvPr id="45" name="$B$23" descr="=JCSYSStructure(&quot;0F9338F5B7069C214D22BC027ADAF25B&quot;)">
          <a:extLst>
            <a:ext uri="{FF2B5EF4-FFF2-40B4-BE49-F238E27FC236}">
              <a16:creationId xmlns:a16="http://schemas.microsoft.com/office/drawing/2014/main" id="{5C4AE969-5D0C-A107-1A45-B7C0C2E1BC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2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25400</xdr:rowOff>
    </xdr:from>
    <xdr:to>
      <xdr:col>1</xdr:col>
      <xdr:colOff>1851025</xdr:colOff>
      <xdr:row>23</xdr:row>
      <xdr:rowOff>1879600</xdr:rowOff>
    </xdr:to>
    <xdr:pic>
      <xdr:nvPicPr>
        <xdr:cNvPr id="47" name="$B$24" descr="=JCSYSStructure(&quot;D8449B7B64FA33A91DF71CF143ABE757&quot;)">
          <a:extLst>
            <a:ext uri="{FF2B5EF4-FFF2-40B4-BE49-F238E27FC236}">
              <a16:creationId xmlns:a16="http://schemas.microsoft.com/office/drawing/2014/main" id="{9657C09A-2804-6793-A2B5-DE44E83CB6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21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25400</xdr:rowOff>
    </xdr:from>
    <xdr:to>
      <xdr:col>1</xdr:col>
      <xdr:colOff>1851025</xdr:colOff>
      <xdr:row>24</xdr:row>
      <xdr:rowOff>1879600</xdr:rowOff>
    </xdr:to>
    <xdr:pic>
      <xdr:nvPicPr>
        <xdr:cNvPr id="49" name="$B$25" descr="=JCSYSStructure(&quot;E34BFFDD767A916163E11F790171EF97&quot;)">
          <a:extLst>
            <a:ext uri="{FF2B5EF4-FFF2-40B4-BE49-F238E27FC236}">
              <a16:creationId xmlns:a16="http://schemas.microsoft.com/office/drawing/2014/main" id="{7AB20F88-32A9-093F-A649-955812E8DD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40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25400</xdr:rowOff>
    </xdr:from>
    <xdr:to>
      <xdr:col>1</xdr:col>
      <xdr:colOff>1851025</xdr:colOff>
      <xdr:row>25</xdr:row>
      <xdr:rowOff>1879600</xdr:rowOff>
    </xdr:to>
    <xdr:pic>
      <xdr:nvPicPr>
        <xdr:cNvPr id="51" name="$B$26" descr="=JCSYSStructure(&quot;5ED0BE758352B2C7FA87EE58A905922F&quot;)">
          <a:extLst>
            <a:ext uri="{FF2B5EF4-FFF2-40B4-BE49-F238E27FC236}">
              <a16:creationId xmlns:a16="http://schemas.microsoft.com/office/drawing/2014/main" id="{45F4BEA1-6653-7FAA-A426-D421FB0CBB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59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25400</xdr:rowOff>
    </xdr:from>
    <xdr:to>
      <xdr:col>1</xdr:col>
      <xdr:colOff>1851025</xdr:colOff>
      <xdr:row>26</xdr:row>
      <xdr:rowOff>1879600</xdr:rowOff>
    </xdr:to>
    <xdr:pic>
      <xdr:nvPicPr>
        <xdr:cNvPr id="53" name="$B$27" descr="=JCSYSStructure(&quot;961422CE9ADE0602CD4C7D868723A6A3&quot;)">
          <a:extLst>
            <a:ext uri="{FF2B5EF4-FFF2-40B4-BE49-F238E27FC236}">
              <a16:creationId xmlns:a16="http://schemas.microsoft.com/office/drawing/2014/main" id="{907E215A-D113-0C96-A519-7244300F44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78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25400</xdr:rowOff>
    </xdr:from>
    <xdr:to>
      <xdr:col>1</xdr:col>
      <xdr:colOff>1851025</xdr:colOff>
      <xdr:row>27</xdr:row>
      <xdr:rowOff>1879600</xdr:rowOff>
    </xdr:to>
    <xdr:pic>
      <xdr:nvPicPr>
        <xdr:cNvPr id="55" name="$B$28" descr="=JCSYSStructure(&quot;D6B2ECF261CF6F5314E40D76C4BB36D3&quot;)">
          <a:extLst>
            <a:ext uri="{FF2B5EF4-FFF2-40B4-BE49-F238E27FC236}">
              <a16:creationId xmlns:a16="http://schemas.microsoft.com/office/drawing/2014/main" id="{A6EB64A8-C812-7835-E3CE-28E714032B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97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25400</xdr:rowOff>
    </xdr:from>
    <xdr:to>
      <xdr:col>1</xdr:col>
      <xdr:colOff>1851025</xdr:colOff>
      <xdr:row>28</xdr:row>
      <xdr:rowOff>1879600</xdr:rowOff>
    </xdr:to>
    <xdr:pic>
      <xdr:nvPicPr>
        <xdr:cNvPr id="57" name="$B$29" descr="=JCSYSStructure(&quot;F97E91F4F129381D991B0106ECB19738&quot;)">
          <a:extLst>
            <a:ext uri="{FF2B5EF4-FFF2-40B4-BE49-F238E27FC236}">
              <a16:creationId xmlns:a16="http://schemas.microsoft.com/office/drawing/2014/main" id="{0DC9ADBA-0F83-4350-7B20-0E522B0AD4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16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25400</xdr:rowOff>
    </xdr:from>
    <xdr:to>
      <xdr:col>1</xdr:col>
      <xdr:colOff>1851025</xdr:colOff>
      <xdr:row>29</xdr:row>
      <xdr:rowOff>1879600</xdr:rowOff>
    </xdr:to>
    <xdr:pic>
      <xdr:nvPicPr>
        <xdr:cNvPr id="59" name="$B$30" descr="=JCSYSStructure(&quot;D8B3E424608060E15ADF13170BB1620F&quot;)">
          <a:extLst>
            <a:ext uri="{FF2B5EF4-FFF2-40B4-BE49-F238E27FC236}">
              <a16:creationId xmlns:a16="http://schemas.microsoft.com/office/drawing/2014/main" id="{31FFBAAC-6B7C-21C4-9F1B-47AAC0C915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35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25400</xdr:rowOff>
    </xdr:from>
    <xdr:to>
      <xdr:col>1</xdr:col>
      <xdr:colOff>1851025</xdr:colOff>
      <xdr:row>30</xdr:row>
      <xdr:rowOff>1879600</xdr:rowOff>
    </xdr:to>
    <xdr:pic>
      <xdr:nvPicPr>
        <xdr:cNvPr id="61" name="$B$31" descr="=JCSYSStructure(&quot;40D66B91A191943F11CEEB032D6204D3&quot;)">
          <a:extLst>
            <a:ext uri="{FF2B5EF4-FFF2-40B4-BE49-F238E27FC236}">
              <a16:creationId xmlns:a16="http://schemas.microsoft.com/office/drawing/2014/main" id="{34E24ED6-A92F-9F7D-D549-0C528E5C97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54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25400</xdr:rowOff>
    </xdr:from>
    <xdr:to>
      <xdr:col>1</xdr:col>
      <xdr:colOff>1851025</xdr:colOff>
      <xdr:row>31</xdr:row>
      <xdr:rowOff>1879600</xdr:rowOff>
    </xdr:to>
    <xdr:pic>
      <xdr:nvPicPr>
        <xdr:cNvPr id="63" name="$B$32" descr="=JCSYSStructure(&quot;D7F85A12A8F5021DF8BACDA78A02A342&quot;)">
          <a:extLst>
            <a:ext uri="{FF2B5EF4-FFF2-40B4-BE49-F238E27FC236}">
              <a16:creationId xmlns:a16="http://schemas.microsoft.com/office/drawing/2014/main" id="{BA93FB4C-24AE-B136-0FE4-C1674A4E96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73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32</xdr:row>
      <xdr:rowOff>25400</xdr:rowOff>
    </xdr:from>
    <xdr:to>
      <xdr:col>1</xdr:col>
      <xdr:colOff>1851025</xdr:colOff>
      <xdr:row>32</xdr:row>
      <xdr:rowOff>1879600</xdr:rowOff>
    </xdr:to>
    <xdr:pic>
      <xdr:nvPicPr>
        <xdr:cNvPr id="65" name="$B$33" descr="=JCSYSStructure(&quot;D15277116C2BAF1F601BE723F503E8EC&quot;)">
          <a:extLst>
            <a:ext uri="{FF2B5EF4-FFF2-40B4-BE49-F238E27FC236}">
              <a16:creationId xmlns:a16="http://schemas.microsoft.com/office/drawing/2014/main" id="{F4362AD0-0440-43BA-011B-ED93132CF4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2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33</xdr:row>
      <xdr:rowOff>25400</xdr:rowOff>
    </xdr:from>
    <xdr:to>
      <xdr:col>1</xdr:col>
      <xdr:colOff>1851025</xdr:colOff>
      <xdr:row>33</xdr:row>
      <xdr:rowOff>1879600</xdr:rowOff>
    </xdr:to>
    <xdr:pic>
      <xdr:nvPicPr>
        <xdr:cNvPr id="67" name="$B$34" descr="=JCSYSStructure(&quot;76F54B0DBC4B7504417DFFB0C3475B81&quot;)">
          <a:extLst>
            <a:ext uri="{FF2B5EF4-FFF2-40B4-BE49-F238E27FC236}">
              <a16:creationId xmlns:a16="http://schemas.microsoft.com/office/drawing/2014/main" id="{F4818714-872A-4B19-1950-66E2EA598B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12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34</xdr:row>
      <xdr:rowOff>25400</xdr:rowOff>
    </xdr:from>
    <xdr:to>
      <xdr:col>1</xdr:col>
      <xdr:colOff>1851025</xdr:colOff>
      <xdr:row>34</xdr:row>
      <xdr:rowOff>1879600</xdr:rowOff>
    </xdr:to>
    <xdr:pic>
      <xdr:nvPicPr>
        <xdr:cNvPr id="69" name="$B$35" descr="=JCSYSStructure(&quot;52F2835D586B50A46353DB846BF9008F&quot;)">
          <a:extLst>
            <a:ext uri="{FF2B5EF4-FFF2-40B4-BE49-F238E27FC236}">
              <a16:creationId xmlns:a16="http://schemas.microsoft.com/office/drawing/2014/main" id="{70B6EBBF-C38D-1159-5A90-F0C8B65D45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31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35</xdr:row>
      <xdr:rowOff>25400</xdr:rowOff>
    </xdr:from>
    <xdr:to>
      <xdr:col>1</xdr:col>
      <xdr:colOff>1851025</xdr:colOff>
      <xdr:row>35</xdr:row>
      <xdr:rowOff>1879600</xdr:rowOff>
    </xdr:to>
    <xdr:pic>
      <xdr:nvPicPr>
        <xdr:cNvPr id="71" name="$B$36" descr="=JCSYSStructure(&quot;D47A233D44B5F7B4A3E1F7B063E2A6EC&quot;)">
          <a:extLst>
            <a:ext uri="{FF2B5EF4-FFF2-40B4-BE49-F238E27FC236}">
              <a16:creationId xmlns:a16="http://schemas.microsoft.com/office/drawing/2014/main" id="{767B8314-7C43-E41A-F9F2-3C288FE27A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50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36</xdr:row>
      <xdr:rowOff>25400</xdr:rowOff>
    </xdr:from>
    <xdr:to>
      <xdr:col>1</xdr:col>
      <xdr:colOff>1851025</xdr:colOff>
      <xdr:row>36</xdr:row>
      <xdr:rowOff>1879600</xdr:rowOff>
    </xdr:to>
    <xdr:pic>
      <xdr:nvPicPr>
        <xdr:cNvPr id="73" name="$B$37" descr="=JCSYSStructure(&quot;25DD1999D8C910C0E40F5FD15FA8C2EB&quot;)">
          <a:extLst>
            <a:ext uri="{FF2B5EF4-FFF2-40B4-BE49-F238E27FC236}">
              <a16:creationId xmlns:a16="http://schemas.microsoft.com/office/drawing/2014/main" id="{380394A1-B523-1503-73E0-EAE8847F91D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69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37</xdr:row>
      <xdr:rowOff>25400</xdr:rowOff>
    </xdr:from>
    <xdr:to>
      <xdr:col>1</xdr:col>
      <xdr:colOff>1851025</xdr:colOff>
      <xdr:row>37</xdr:row>
      <xdr:rowOff>1879600</xdr:rowOff>
    </xdr:to>
    <xdr:pic>
      <xdr:nvPicPr>
        <xdr:cNvPr id="75" name="$B$38" descr="=JCSYSStructure(&quot;D20B3E7654F7D00D2E3303AC842A190F&quot;)">
          <a:extLst>
            <a:ext uri="{FF2B5EF4-FFF2-40B4-BE49-F238E27FC236}">
              <a16:creationId xmlns:a16="http://schemas.microsoft.com/office/drawing/2014/main" id="{E3B3C425-93CD-BED5-A27B-A34A3892C9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88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38</xdr:row>
      <xdr:rowOff>25400</xdr:rowOff>
    </xdr:from>
    <xdr:to>
      <xdr:col>1</xdr:col>
      <xdr:colOff>1851025</xdr:colOff>
      <xdr:row>38</xdr:row>
      <xdr:rowOff>1879600</xdr:rowOff>
    </xdr:to>
    <xdr:pic>
      <xdr:nvPicPr>
        <xdr:cNvPr id="77" name="$B$39" descr="=JCSYSStructure(&quot;AE0B41DA0D1063B69EFC547D1756D6D5&quot;)">
          <a:extLst>
            <a:ext uri="{FF2B5EF4-FFF2-40B4-BE49-F238E27FC236}">
              <a16:creationId xmlns:a16="http://schemas.microsoft.com/office/drawing/2014/main" id="{8A5F42CD-0F81-A9AA-2FEA-CED6A18A9C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07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39</xdr:row>
      <xdr:rowOff>25400</xdr:rowOff>
    </xdr:from>
    <xdr:to>
      <xdr:col>1</xdr:col>
      <xdr:colOff>1851025</xdr:colOff>
      <xdr:row>39</xdr:row>
      <xdr:rowOff>1879600</xdr:rowOff>
    </xdr:to>
    <xdr:pic>
      <xdr:nvPicPr>
        <xdr:cNvPr id="79" name="$B$40" descr="=JCSYSStructure(&quot;104D16906480CFBBF21184474CF3D0E9&quot;)">
          <a:extLst>
            <a:ext uri="{FF2B5EF4-FFF2-40B4-BE49-F238E27FC236}">
              <a16:creationId xmlns:a16="http://schemas.microsoft.com/office/drawing/2014/main" id="{6C6B5C99-1A1F-2278-F05C-64948E0B38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26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40</xdr:row>
      <xdr:rowOff>25400</xdr:rowOff>
    </xdr:from>
    <xdr:to>
      <xdr:col>1</xdr:col>
      <xdr:colOff>1851025</xdr:colOff>
      <xdr:row>40</xdr:row>
      <xdr:rowOff>1879600</xdr:rowOff>
    </xdr:to>
    <xdr:pic>
      <xdr:nvPicPr>
        <xdr:cNvPr id="81" name="$B$41" descr="=JCSYSStructure(&quot;B9BAB2AD073FF442D016173AB2FCB3F5&quot;)">
          <a:extLst>
            <a:ext uri="{FF2B5EF4-FFF2-40B4-BE49-F238E27FC236}">
              <a16:creationId xmlns:a16="http://schemas.microsoft.com/office/drawing/2014/main" id="{BD3E76DA-F3E3-B9A5-0113-88CA0746D6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4539475"/>
          <a:ext cx="1825625" cy="18542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B7A45B-3D78-41BF-A2D9-C4AF72913B57}" name="Таблиця1" displayName="Таблиця1" ref="A1:M41" totalsRowShown="0" headerRowDxfId="17" dataDxfId="15" headerRowBorderDxfId="16" tableBorderDxfId="14" totalsRowBorderDxfId="13">
  <autoFilter ref="A1:M41" xr:uid="{83B7A45B-3D78-41BF-A2D9-C4AF72913B57}"/>
  <tableColumns count="13">
    <tableColumn id="1" xr3:uid="{5CFA7C3D-2C87-43B3-85C2-3950757276DE}" name="smiles" dataDxfId="12"/>
    <tableColumn id="2" xr3:uid="{04844EBF-1224-4A71-8986-2ACC1930CDF7}" name="Structure" dataDxfId="11"/>
    <tableColumn id="3" xr3:uid="{1C2E4B6A-A4BF-4B53-90A3-807175F7A7B1}" name="Mol Weight" dataDxfId="10"/>
    <tableColumn id="4" xr3:uid="{B1D3B158-DA0A-46D3-92E1-022D5398A8EA}" name="Formula" dataDxfId="9"/>
    <tableColumn id="5" xr3:uid="{630D36A1-0ABC-4F6E-B0D2-52B69195167D}" name="Catalog ID" dataDxfId="8"/>
    <tableColumn id="6" xr3:uid="{C27D4A99-ABD5-49B1-A560-2EF2C2641C71}" name="MW" dataDxfId="7"/>
    <tableColumn id="7" xr3:uid="{18901915-9209-4983-840F-ED7CE1F5F69E}" name="MW (desalted)" dataDxfId="6"/>
    <tableColumn id="8" xr3:uid="{1D5ECDFE-87C8-41FE-836E-889D3301FD3B}" name="ClogP" dataDxfId="5"/>
    <tableColumn id="9" xr3:uid="{B5A4652F-2578-419E-ABD9-C7DB4C46243C}" name="logS" dataDxfId="4"/>
    <tableColumn id="10" xr3:uid="{FFA327B8-B7D5-4ADE-81DE-89E3BA91EE4D}" name="HBD" dataDxfId="3"/>
    <tableColumn id="11" xr3:uid="{D645DCEE-D353-4D00-9E5D-5F0DEC951B6F}" name="HBA" dataDxfId="2"/>
    <tableColumn id="12" xr3:uid="{0FBF1029-7EA7-47A1-ABB5-D08D83627242}" name="TPSA" dataDxfId="1"/>
    <tableColumn id="13" xr3:uid="{D45922D8-78B9-4D3C-B2AD-7E7EB9CAF377}" name="RotBond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topLeftCell="A39" workbookViewId="0">
      <selection activeCell="E2" sqref="E2"/>
    </sheetView>
  </sheetViews>
  <sheetFormatPr defaultRowHeight="15" x14ac:dyDescent="0.25"/>
  <cols>
    <col min="1" max="2" width="28.140625" style="4" customWidth="1"/>
    <col min="3" max="3" width="17.42578125" style="4" bestFit="1" customWidth="1"/>
    <col min="4" max="4" width="18.140625" style="4" bestFit="1" customWidth="1"/>
    <col min="5" max="5" width="16.140625" style="4" bestFit="1" customWidth="1"/>
    <col min="6" max="6" width="10" style="4" bestFit="1" customWidth="1"/>
    <col min="7" max="7" width="20.42578125" style="4" bestFit="1" customWidth="1"/>
    <col min="8" max="8" width="11.7109375" style="4" bestFit="1" customWidth="1"/>
    <col min="9" max="10" width="10.28515625" style="4" bestFit="1" customWidth="1"/>
    <col min="11" max="11" width="10.140625" style="4" bestFit="1" customWidth="1"/>
    <col min="12" max="12" width="11" style="4" bestFit="1" customWidth="1"/>
    <col min="13" max="13" width="15.42578125" style="4" bestFit="1" customWidth="1"/>
    <col min="14" max="16384" width="9.140625" style="4"/>
  </cols>
  <sheetData>
    <row r="1" spans="1:13" ht="17.25" x14ac:dyDescent="0.25">
      <c r="A1" s="1" t="s">
        <v>168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</row>
    <row r="2" spans="1:13" ht="150" customHeight="1" x14ac:dyDescent="0.25">
      <c r="A2" s="5" t="s">
        <v>169</v>
      </c>
      <c r="B2" s="6" t="str">
        <f>_xll.JChemExcel.Functions.JCSYSStructure("EC02DA368BFFD03A3B31803A61D33CA5")</f>
        <v/>
      </c>
      <c r="C2" s="7">
        <v>552.53300000000002</v>
      </c>
      <c r="D2" s="8" t="s">
        <v>12</v>
      </c>
      <c r="E2" s="8" t="s">
        <v>13</v>
      </c>
      <c r="F2" s="7">
        <v>552.52800000000002</v>
      </c>
      <c r="G2" s="7">
        <v>552.52800000000002</v>
      </c>
      <c r="H2" s="7">
        <v>-0.248</v>
      </c>
      <c r="I2" s="7">
        <v>-2.472</v>
      </c>
      <c r="J2" s="9">
        <v>2</v>
      </c>
      <c r="K2" s="9">
        <v>12</v>
      </c>
      <c r="L2" s="7">
        <v>176.23</v>
      </c>
      <c r="M2" s="10">
        <v>19</v>
      </c>
    </row>
    <row r="3" spans="1:13" ht="150" customHeight="1" x14ac:dyDescent="0.25">
      <c r="A3" s="5" t="s">
        <v>170</v>
      </c>
      <c r="B3" s="6" t="str">
        <f>_xll.JChemExcel.Functions.JCSYSStructure("7778BAAD07983AF16C8DCB4E5E9AE63A")</f>
        <v/>
      </c>
      <c r="C3" s="7">
        <v>508.48</v>
      </c>
      <c r="D3" s="8" t="s">
        <v>14</v>
      </c>
      <c r="E3" s="8" t="s">
        <v>15</v>
      </c>
      <c r="F3" s="7">
        <v>508.47500000000002</v>
      </c>
      <c r="G3" s="7">
        <v>508.47500000000002</v>
      </c>
      <c r="H3" s="7">
        <v>-0.112</v>
      </c>
      <c r="I3" s="7">
        <v>-2.63</v>
      </c>
      <c r="J3" s="9">
        <v>2</v>
      </c>
      <c r="K3" s="9">
        <v>11</v>
      </c>
      <c r="L3" s="7">
        <v>167</v>
      </c>
      <c r="M3" s="10">
        <v>16</v>
      </c>
    </row>
    <row r="4" spans="1:13" ht="150" customHeight="1" x14ac:dyDescent="0.25">
      <c r="A4" s="5" t="s">
        <v>171</v>
      </c>
      <c r="B4" s="6" t="str">
        <f>_xll.JChemExcel.Functions.JCSYSStructure("DD4BDEC2FC62F01A9B681500D4FE094D")</f>
        <v/>
      </c>
      <c r="C4" s="7">
        <v>507.49599999999998</v>
      </c>
      <c r="D4" s="8" t="s">
        <v>16</v>
      </c>
      <c r="E4" s="8" t="s">
        <v>17</v>
      </c>
      <c r="F4" s="7">
        <v>507.185</v>
      </c>
      <c r="G4" s="7">
        <v>507.49</v>
      </c>
      <c r="H4" s="7">
        <v>-0.17299999999999999</v>
      </c>
      <c r="I4" s="7">
        <v>-2.4929999999999999</v>
      </c>
      <c r="J4" s="9">
        <v>3</v>
      </c>
      <c r="K4" s="9">
        <v>11</v>
      </c>
      <c r="L4" s="7">
        <v>169.8</v>
      </c>
      <c r="M4" s="10">
        <v>16</v>
      </c>
    </row>
    <row r="5" spans="1:13" ht="150" customHeight="1" x14ac:dyDescent="0.25">
      <c r="A5" s="5" t="s">
        <v>172</v>
      </c>
      <c r="B5" s="6" t="str">
        <f>_xll.JChemExcel.Functions.JCSYSStructure("1977E48E71B22ADB9A42330517EF15EA")</f>
        <v/>
      </c>
      <c r="C5" s="7">
        <v>464.42700000000002</v>
      </c>
      <c r="D5" s="8" t="s">
        <v>18</v>
      </c>
      <c r="E5" s="8" t="s">
        <v>19</v>
      </c>
      <c r="F5" s="7">
        <v>464.423</v>
      </c>
      <c r="G5" s="7">
        <v>464.423</v>
      </c>
      <c r="H5" s="7">
        <v>2.3E-2</v>
      </c>
      <c r="I5" s="7">
        <v>-2.7570000000000001</v>
      </c>
      <c r="J5" s="9">
        <v>2</v>
      </c>
      <c r="K5" s="9">
        <v>10</v>
      </c>
      <c r="L5" s="7">
        <v>157.77000000000001</v>
      </c>
      <c r="M5" s="10">
        <v>13</v>
      </c>
    </row>
    <row r="6" spans="1:13" ht="150" customHeight="1" x14ac:dyDescent="0.25">
      <c r="A6" s="5" t="s">
        <v>173</v>
      </c>
      <c r="B6" s="6" t="str">
        <f>_xll.JChemExcel.Functions.JCSYSStructure("237921A0103A5F97562C1DC766E7FE9E")</f>
        <v/>
      </c>
      <c r="C6" s="7">
        <v>415.44600000000003</v>
      </c>
      <c r="D6" s="8" t="s">
        <v>20</v>
      </c>
      <c r="E6" s="8" t="s">
        <v>21</v>
      </c>
      <c r="F6" s="7">
        <v>415.44</v>
      </c>
      <c r="G6" s="7">
        <v>415.44</v>
      </c>
      <c r="H6" s="7">
        <v>2.335</v>
      </c>
      <c r="I6" s="7">
        <v>-4.1719999999999997</v>
      </c>
      <c r="J6" s="9">
        <v>3</v>
      </c>
      <c r="K6" s="9">
        <v>7</v>
      </c>
      <c r="L6" s="7">
        <v>132.88</v>
      </c>
      <c r="M6" s="10">
        <v>10</v>
      </c>
    </row>
    <row r="7" spans="1:13" ht="150" customHeight="1" x14ac:dyDescent="0.25">
      <c r="A7" s="5" t="s">
        <v>174</v>
      </c>
      <c r="B7" s="6" t="str">
        <f>_xll.JChemExcel.Functions.JCSYSStructure("0856AF7AA9172DFB8959E8D9545B649C")</f>
        <v/>
      </c>
      <c r="C7" s="7">
        <v>420.37400000000002</v>
      </c>
      <c r="D7" s="8" t="s">
        <v>22</v>
      </c>
      <c r="E7" s="8" t="s">
        <v>23</v>
      </c>
      <c r="F7" s="7">
        <v>420.37</v>
      </c>
      <c r="G7" s="7">
        <v>420.37</v>
      </c>
      <c r="H7" s="7">
        <v>0.159</v>
      </c>
      <c r="I7" s="7">
        <v>-2.8530000000000002</v>
      </c>
      <c r="J7" s="9">
        <v>2</v>
      </c>
      <c r="K7" s="9">
        <v>9</v>
      </c>
      <c r="L7" s="7">
        <v>148.54</v>
      </c>
      <c r="M7" s="10">
        <v>10</v>
      </c>
    </row>
    <row r="8" spans="1:13" ht="150" customHeight="1" x14ac:dyDescent="0.25">
      <c r="A8" s="5" t="s">
        <v>175</v>
      </c>
      <c r="B8" s="6" t="str">
        <f>_xll.JChemExcel.Functions.JCSYSStructure("B50DA7AE20B23417D4C0CBDC65A6F728")</f>
        <v/>
      </c>
      <c r="C8" s="7">
        <v>428.39699999999999</v>
      </c>
      <c r="D8" s="8" t="s">
        <v>24</v>
      </c>
      <c r="E8" s="8" t="s">
        <v>25</v>
      </c>
      <c r="F8" s="7">
        <v>428.392</v>
      </c>
      <c r="G8" s="7">
        <v>428.392</v>
      </c>
      <c r="H8" s="7">
        <v>-0.35599999999999998</v>
      </c>
      <c r="I8" s="7">
        <v>-3.6259999999999999</v>
      </c>
      <c r="J8" s="9">
        <v>2</v>
      </c>
      <c r="K8" s="9">
        <v>8</v>
      </c>
      <c r="L8" s="7">
        <v>139.31</v>
      </c>
      <c r="M8" s="10">
        <v>10</v>
      </c>
    </row>
    <row r="9" spans="1:13" ht="150" customHeight="1" x14ac:dyDescent="0.25">
      <c r="A9" s="5" t="s">
        <v>176</v>
      </c>
      <c r="B9" s="6" t="str">
        <f>_xll.JChemExcel.Functions.JCSYSStructure("80687CB5B1CCBDD412B8E259296CAA39")</f>
        <v/>
      </c>
      <c r="C9" s="7">
        <v>530.41300000000001</v>
      </c>
      <c r="D9" s="8" t="s">
        <v>26</v>
      </c>
      <c r="E9" s="8" t="s">
        <v>27</v>
      </c>
      <c r="F9" s="7">
        <v>530.40800000000002</v>
      </c>
      <c r="G9" s="7">
        <v>416.38499999999999</v>
      </c>
      <c r="H9" s="7">
        <v>-0.129</v>
      </c>
      <c r="I9" s="7">
        <v>-3.5670000000000002</v>
      </c>
      <c r="J9" s="9">
        <v>4</v>
      </c>
      <c r="K9" s="9">
        <v>8</v>
      </c>
      <c r="L9" s="7">
        <v>161.97999999999999</v>
      </c>
      <c r="M9" s="10">
        <v>9</v>
      </c>
    </row>
    <row r="10" spans="1:13" ht="150" customHeight="1" x14ac:dyDescent="0.25">
      <c r="A10" s="5" t="s">
        <v>177</v>
      </c>
      <c r="B10" s="6" t="str">
        <f>_xll.JChemExcel.Functions.JCSYSStructure("C769711AE49D66B85D00BCC77E0436F3")</f>
        <v/>
      </c>
      <c r="C10" s="7">
        <v>382.416</v>
      </c>
      <c r="D10" s="8" t="s">
        <v>28</v>
      </c>
      <c r="E10" s="8" t="s">
        <v>29</v>
      </c>
      <c r="F10" s="7">
        <v>382.15300000000002</v>
      </c>
      <c r="G10" s="7">
        <v>382.41</v>
      </c>
      <c r="H10" s="7">
        <v>1.8029999999999999</v>
      </c>
      <c r="I10" s="7">
        <v>-4.5709999999999997</v>
      </c>
      <c r="J10" s="9">
        <v>2</v>
      </c>
      <c r="K10" s="9">
        <v>5</v>
      </c>
      <c r="L10" s="7">
        <v>103.78</v>
      </c>
      <c r="M10" s="10">
        <v>8</v>
      </c>
    </row>
    <row r="11" spans="1:13" ht="150" customHeight="1" x14ac:dyDescent="0.25">
      <c r="A11" s="5" t="s">
        <v>178</v>
      </c>
      <c r="B11" s="6" t="str">
        <f>_xll.JChemExcel.Functions.JCSYSStructure("4DEF215CE32DDEAC2C0251B867ECBCE2")</f>
        <v/>
      </c>
      <c r="C11" s="7">
        <v>487.38799999999998</v>
      </c>
      <c r="D11" s="8" t="s">
        <v>30</v>
      </c>
      <c r="E11" s="8" t="s">
        <v>31</v>
      </c>
      <c r="F11" s="7">
        <v>487.38299999999998</v>
      </c>
      <c r="G11" s="7">
        <v>373.36</v>
      </c>
      <c r="H11" s="7">
        <v>0.748</v>
      </c>
      <c r="I11" s="7">
        <v>-3.71</v>
      </c>
      <c r="J11" s="9">
        <v>3</v>
      </c>
      <c r="K11" s="9">
        <v>7</v>
      </c>
      <c r="L11" s="7">
        <v>132.88</v>
      </c>
      <c r="M11" s="10">
        <v>8</v>
      </c>
    </row>
    <row r="12" spans="1:13" ht="150" customHeight="1" x14ac:dyDescent="0.25">
      <c r="A12" s="5" t="s">
        <v>179</v>
      </c>
      <c r="B12" s="6" t="str">
        <f>_xll.JChemExcel.Functions.JCSYSStructure("0FBCED497D3FC4F1238F3B257C281FF4")</f>
        <v/>
      </c>
      <c r="C12" s="7">
        <v>373.40899999999999</v>
      </c>
      <c r="D12" s="8" t="s">
        <v>32</v>
      </c>
      <c r="E12" s="8" t="s">
        <v>33</v>
      </c>
      <c r="F12" s="7">
        <v>373.40300000000002</v>
      </c>
      <c r="G12" s="7">
        <v>373.40300000000002</v>
      </c>
      <c r="H12" s="7">
        <v>1.054</v>
      </c>
      <c r="I12" s="7">
        <v>-2.7639999999999998</v>
      </c>
      <c r="J12" s="9">
        <v>3</v>
      </c>
      <c r="K12" s="9">
        <v>6</v>
      </c>
      <c r="L12" s="7">
        <v>115.81</v>
      </c>
      <c r="M12" s="10">
        <v>8</v>
      </c>
    </row>
    <row r="13" spans="1:13" ht="150" customHeight="1" x14ac:dyDescent="0.25">
      <c r="A13" s="5" t="s">
        <v>180</v>
      </c>
      <c r="B13" s="6" t="str">
        <f>_xll.JChemExcel.Functions.JCSYSStructure("BADBACB61163F0ECA5C1F440C012F48F")</f>
        <v/>
      </c>
      <c r="C13" s="7">
        <v>387.392</v>
      </c>
      <c r="D13" s="8" t="s">
        <v>34</v>
      </c>
      <c r="E13" s="8" t="s">
        <v>35</v>
      </c>
      <c r="F13" s="7">
        <v>387.387</v>
      </c>
      <c r="G13" s="7">
        <v>387.387</v>
      </c>
      <c r="H13" s="7">
        <v>1.2769999999999999</v>
      </c>
      <c r="I13" s="7">
        <v>-3.2170000000000001</v>
      </c>
      <c r="J13" s="9">
        <v>3</v>
      </c>
      <c r="K13" s="9">
        <v>7</v>
      </c>
      <c r="L13" s="7">
        <v>132.88</v>
      </c>
      <c r="M13" s="10">
        <v>8</v>
      </c>
    </row>
    <row r="14" spans="1:13" ht="150" customHeight="1" x14ac:dyDescent="0.25">
      <c r="A14" s="5" t="s">
        <v>181</v>
      </c>
      <c r="B14" s="6" t="str">
        <f>_xll.JChemExcel.Functions.JCSYSStructure("78B8EA7E44C7F52D738E45882196EEBA")</f>
        <v/>
      </c>
      <c r="C14" s="7">
        <v>494.93</v>
      </c>
      <c r="D14" s="8" t="s">
        <v>36</v>
      </c>
      <c r="E14" s="8" t="s">
        <v>37</v>
      </c>
      <c r="F14" s="7">
        <v>494.92500000000001</v>
      </c>
      <c r="G14" s="7">
        <v>458.464</v>
      </c>
      <c r="H14" s="7">
        <v>-1.508</v>
      </c>
      <c r="I14" s="7">
        <v>-2.9950000000000001</v>
      </c>
      <c r="J14" s="9">
        <v>2</v>
      </c>
      <c r="K14" s="9">
        <v>9</v>
      </c>
      <c r="L14" s="7">
        <v>136.56</v>
      </c>
      <c r="M14" s="10">
        <v>8</v>
      </c>
    </row>
    <row r="15" spans="1:13" ht="150" customHeight="1" x14ac:dyDescent="0.25">
      <c r="A15" s="5" t="s">
        <v>182</v>
      </c>
      <c r="B15" s="6" t="str">
        <f>_xll.JChemExcel.Functions.JCSYSStructure("CB567820E4247F92DABA283109A88D15")</f>
        <v/>
      </c>
      <c r="C15" s="7">
        <v>403.39100000000002</v>
      </c>
      <c r="D15" s="8" t="s">
        <v>38</v>
      </c>
      <c r="E15" s="8" t="s">
        <v>39</v>
      </c>
      <c r="F15" s="7">
        <v>403.38600000000002</v>
      </c>
      <c r="G15" s="7">
        <v>403.38600000000002</v>
      </c>
      <c r="H15" s="7">
        <v>-6.5000000000000002E-2</v>
      </c>
      <c r="I15" s="7">
        <v>-2.617</v>
      </c>
      <c r="J15" s="9">
        <v>2</v>
      </c>
      <c r="K15" s="9">
        <v>7</v>
      </c>
      <c r="L15" s="7">
        <v>133.32</v>
      </c>
      <c r="M15" s="10">
        <v>7</v>
      </c>
    </row>
    <row r="16" spans="1:13" ht="150" customHeight="1" x14ac:dyDescent="0.25">
      <c r="A16" s="5" t="s">
        <v>183</v>
      </c>
      <c r="B16" s="6" t="str">
        <f>_xll.JChemExcel.Functions.JCSYSStructure("E3B33A3AE8CC3941CF111E1E95AE3C3E")</f>
        <v/>
      </c>
      <c r="C16" s="7">
        <v>387.392</v>
      </c>
      <c r="D16" s="8" t="s">
        <v>34</v>
      </c>
      <c r="E16" s="8" t="s">
        <v>40</v>
      </c>
      <c r="F16" s="7">
        <v>387.387</v>
      </c>
      <c r="G16" s="7">
        <v>387.387</v>
      </c>
      <c r="H16" s="7">
        <v>-0.35199999999999998</v>
      </c>
      <c r="I16" s="7">
        <v>-2.8130000000000002</v>
      </c>
      <c r="J16" s="9">
        <v>3</v>
      </c>
      <c r="K16" s="9">
        <v>6</v>
      </c>
      <c r="L16" s="7">
        <v>132.88</v>
      </c>
      <c r="M16" s="10">
        <v>7</v>
      </c>
    </row>
    <row r="17" spans="1:13" ht="150" customHeight="1" x14ac:dyDescent="0.25">
      <c r="A17" s="5" t="s">
        <v>184</v>
      </c>
      <c r="B17" s="6" t="str">
        <f>_xll.JChemExcel.Functions.JCSYSStructure("D91C8E99EDF0D236B7F5791B79B2CA76")</f>
        <v/>
      </c>
      <c r="C17" s="7">
        <v>374.34899999999999</v>
      </c>
      <c r="D17" s="8" t="s">
        <v>41</v>
      </c>
      <c r="E17" s="8" t="s">
        <v>42</v>
      </c>
      <c r="F17" s="7">
        <v>374.34500000000003</v>
      </c>
      <c r="G17" s="7">
        <v>374.34500000000003</v>
      </c>
      <c r="H17" s="7">
        <v>0.91800000000000004</v>
      </c>
      <c r="I17" s="7">
        <v>-3.1930000000000001</v>
      </c>
      <c r="J17" s="9">
        <v>2</v>
      </c>
      <c r="K17" s="9">
        <v>7</v>
      </c>
      <c r="L17" s="7">
        <v>130.08000000000001</v>
      </c>
      <c r="M17" s="10">
        <v>7</v>
      </c>
    </row>
    <row r="18" spans="1:13" ht="150" customHeight="1" x14ac:dyDescent="0.25">
      <c r="A18" s="5" t="s">
        <v>185</v>
      </c>
      <c r="B18" s="6" t="str">
        <f>_xll.JChemExcel.Functions.JCSYSStructure("4C7DD4D5CF597E701E1AFFAB2E726D60")</f>
        <v/>
      </c>
      <c r="C18" s="7">
        <v>389.36399999999998</v>
      </c>
      <c r="D18" s="8" t="s">
        <v>43</v>
      </c>
      <c r="E18" s="8" t="s">
        <v>44</v>
      </c>
      <c r="F18" s="7">
        <v>389.35899999999998</v>
      </c>
      <c r="G18" s="7">
        <v>389.35899999999998</v>
      </c>
      <c r="H18" s="7">
        <v>-0.61899999999999999</v>
      </c>
      <c r="I18" s="7">
        <v>-2.5830000000000002</v>
      </c>
      <c r="J18" s="9">
        <v>3</v>
      </c>
      <c r="K18" s="9">
        <v>7</v>
      </c>
      <c r="L18" s="7">
        <v>142.11000000000001</v>
      </c>
      <c r="M18" s="10">
        <v>7</v>
      </c>
    </row>
    <row r="19" spans="1:13" ht="150" customHeight="1" x14ac:dyDescent="0.25">
      <c r="A19" s="5" t="s">
        <v>186</v>
      </c>
      <c r="B19" s="6" t="str">
        <f>_xll.JChemExcel.Functions.JCSYSStructure("6B9C72FC03E3DA7EE3B968FDC5A91022")</f>
        <v/>
      </c>
      <c r="C19" s="7">
        <v>387.392</v>
      </c>
      <c r="D19" s="8" t="s">
        <v>34</v>
      </c>
      <c r="E19" s="8" t="s">
        <v>45</v>
      </c>
      <c r="F19" s="7">
        <v>387.387</v>
      </c>
      <c r="G19" s="7">
        <v>387.387</v>
      </c>
      <c r="H19" s="7">
        <v>-0.35199999999999998</v>
      </c>
      <c r="I19" s="7">
        <v>-2.8130000000000002</v>
      </c>
      <c r="J19" s="9">
        <v>3</v>
      </c>
      <c r="K19" s="9">
        <v>6</v>
      </c>
      <c r="L19" s="7">
        <v>132.88</v>
      </c>
      <c r="M19" s="10">
        <v>7</v>
      </c>
    </row>
    <row r="20" spans="1:13" ht="150" customHeight="1" x14ac:dyDescent="0.25">
      <c r="A20" s="5" t="s">
        <v>187</v>
      </c>
      <c r="B20" s="6" t="str">
        <f>_xll.JChemExcel.Functions.JCSYSStructure("82ED2676D5E04E72ED4A8A55CACB1E80")</f>
        <v/>
      </c>
      <c r="C20" s="7">
        <v>376.32100000000003</v>
      </c>
      <c r="D20" s="8" t="s">
        <v>46</v>
      </c>
      <c r="E20" s="8" t="s">
        <v>47</v>
      </c>
      <c r="F20" s="7">
        <v>376.31799999999998</v>
      </c>
      <c r="G20" s="7">
        <v>376.31799999999998</v>
      </c>
      <c r="H20" s="7">
        <v>0.29399999999999998</v>
      </c>
      <c r="I20" s="7">
        <v>-2.919</v>
      </c>
      <c r="J20" s="9">
        <v>2</v>
      </c>
      <c r="K20" s="9">
        <v>8</v>
      </c>
      <c r="L20" s="7">
        <v>139.31</v>
      </c>
      <c r="M20" s="10">
        <v>7</v>
      </c>
    </row>
    <row r="21" spans="1:13" ht="150" customHeight="1" x14ac:dyDescent="0.25">
      <c r="A21" s="5" t="s">
        <v>188</v>
      </c>
      <c r="B21" s="6" t="str">
        <f>_xll.JChemExcel.Functions.JCSYSStructure("4E22B7E0F8484932F026847469535817")</f>
        <v/>
      </c>
      <c r="C21" s="7">
        <v>457.483</v>
      </c>
      <c r="D21" s="8" t="s">
        <v>48</v>
      </c>
      <c r="E21" s="8" t="s">
        <v>49</v>
      </c>
      <c r="F21" s="7">
        <v>457.476</v>
      </c>
      <c r="G21" s="7">
        <v>457.476</v>
      </c>
      <c r="H21" s="7">
        <v>0.41899999999999998</v>
      </c>
      <c r="I21" s="7">
        <v>-3.6509999999999998</v>
      </c>
      <c r="J21" s="9">
        <v>3</v>
      </c>
      <c r="K21" s="9">
        <v>7</v>
      </c>
      <c r="L21" s="7">
        <v>142.11000000000001</v>
      </c>
      <c r="M21" s="10">
        <v>7</v>
      </c>
    </row>
    <row r="22" spans="1:13" ht="150" customHeight="1" x14ac:dyDescent="0.25">
      <c r="A22" s="5" t="s">
        <v>189</v>
      </c>
      <c r="B22" s="6" t="str">
        <f>_xll.JChemExcel.Functions.JCSYSStructure("93850B671EC2AB18F5649608E1F340A4")</f>
        <v/>
      </c>
      <c r="C22" s="7">
        <v>402.363</v>
      </c>
      <c r="D22" s="8" t="s">
        <v>50</v>
      </c>
      <c r="E22" s="8" t="s">
        <v>51</v>
      </c>
      <c r="F22" s="7">
        <v>402.358</v>
      </c>
      <c r="G22" s="7">
        <v>402.358</v>
      </c>
      <c r="H22" s="7">
        <v>-0.432</v>
      </c>
      <c r="I22" s="7">
        <v>-3.012</v>
      </c>
      <c r="J22" s="9">
        <v>4</v>
      </c>
      <c r="K22" s="9">
        <v>8</v>
      </c>
      <c r="L22" s="7">
        <v>161.97999999999999</v>
      </c>
      <c r="M22" s="10">
        <v>7</v>
      </c>
    </row>
    <row r="23" spans="1:13" ht="150" customHeight="1" x14ac:dyDescent="0.25">
      <c r="A23" s="5" t="s">
        <v>190</v>
      </c>
      <c r="B23" s="6" t="str">
        <f>_xll.JChemExcel.Functions.JCSYSStructure("0F9338F5B7069C214D22BC027ADAF25B")</f>
        <v/>
      </c>
      <c r="C23" s="7">
        <v>457.483</v>
      </c>
      <c r="D23" s="8" t="s">
        <v>48</v>
      </c>
      <c r="E23" s="8" t="s">
        <v>52</v>
      </c>
      <c r="F23" s="7">
        <v>457.476</v>
      </c>
      <c r="G23" s="7">
        <v>457.476</v>
      </c>
      <c r="H23" s="7">
        <v>0.26100000000000001</v>
      </c>
      <c r="I23" s="7">
        <v>-3.1829999999999998</v>
      </c>
      <c r="J23" s="9">
        <v>2</v>
      </c>
      <c r="K23" s="9">
        <v>7</v>
      </c>
      <c r="L23" s="7">
        <v>133.32</v>
      </c>
      <c r="M23" s="10">
        <v>7</v>
      </c>
    </row>
    <row r="24" spans="1:13" ht="150" customHeight="1" x14ac:dyDescent="0.25">
      <c r="A24" s="5" t="s">
        <v>191</v>
      </c>
      <c r="B24" s="6" t="str">
        <f>_xll.JChemExcel.Functions.JCSYSStructure("D8449B7B64FA33A91DF71CF143ABE757")</f>
        <v/>
      </c>
      <c r="C24" s="7">
        <v>435.43599999999998</v>
      </c>
      <c r="D24" s="8" t="s">
        <v>53</v>
      </c>
      <c r="E24" s="8" t="s">
        <v>54</v>
      </c>
      <c r="F24" s="7">
        <v>435.42899999999997</v>
      </c>
      <c r="G24" s="7">
        <v>435.42899999999997</v>
      </c>
      <c r="H24" s="7">
        <v>0.71799999999999997</v>
      </c>
      <c r="I24" s="7">
        <v>-3.7679999999999998</v>
      </c>
      <c r="J24" s="9">
        <v>3</v>
      </c>
      <c r="K24" s="9">
        <v>6</v>
      </c>
      <c r="L24" s="7">
        <v>132.88</v>
      </c>
      <c r="M24" s="10">
        <v>6</v>
      </c>
    </row>
    <row r="25" spans="1:13" ht="150" customHeight="1" x14ac:dyDescent="0.25">
      <c r="A25" s="5" t="s">
        <v>192</v>
      </c>
      <c r="B25" s="6" t="str">
        <f>_xll.JChemExcel.Functions.JCSYSStructure("E34BFFDD767A916163E11F790171EF97")</f>
        <v/>
      </c>
      <c r="C25" s="7">
        <v>359.33800000000002</v>
      </c>
      <c r="D25" s="8" t="s">
        <v>55</v>
      </c>
      <c r="E25" s="8" t="s">
        <v>56</v>
      </c>
      <c r="F25" s="7">
        <v>359.11200000000002</v>
      </c>
      <c r="G25" s="7">
        <v>359.33300000000003</v>
      </c>
      <c r="H25" s="7">
        <v>0.63900000000000001</v>
      </c>
      <c r="I25" s="7">
        <v>-2.7069999999999999</v>
      </c>
      <c r="J25" s="9">
        <v>3</v>
      </c>
      <c r="K25" s="9">
        <v>7</v>
      </c>
      <c r="L25" s="7">
        <v>132.88</v>
      </c>
      <c r="M25" s="10">
        <v>6</v>
      </c>
    </row>
    <row r="26" spans="1:13" ht="150" customHeight="1" x14ac:dyDescent="0.25">
      <c r="A26" s="5" t="s">
        <v>193</v>
      </c>
      <c r="B26" s="6" t="str">
        <f>_xll.JChemExcel.Functions.JCSYSStructure("5ED0BE758352B2C7FA87EE58A905922F")</f>
        <v/>
      </c>
      <c r="C26" s="7">
        <v>435.43599999999998</v>
      </c>
      <c r="D26" s="8" t="s">
        <v>53</v>
      </c>
      <c r="E26" s="8" t="s">
        <v>57</v>
      </c>
      <c r="F26" s="7">
        <v>435.42899999999997</v>
      </c>
      <c r="G26" s="7">
        <v>435.42899999999997</v>
      </c>
      <c r="H26" s="7">
        <v>0.71799999999999997</v>
      </c>
      <c r="I26" s="7">
        <v>-3.7679999999999998</v>
      </c>
      <c r="J26" s="9">
        <v>3</v>
      </c>
      <c r="K26" s="9">
        <v>6</v>
      </c>
      <c r="L26" s="7">
        <v>132.88</v>
      </c>
      <c r="M26" s="10">
        <v>6</v>
      </c>
    </row>
    <row r="27" spans="1:13" ht="150" customHeight="1" x14ac:dyDescent="0.25">
      <c r="A27" s="5" t="s">
        <v>194</v>
      </c>
      <c r="B27" s="6" t="str">
        <f>_xll.JChemExcel.Functions.JCSYSStructure("961422CE9ADE0602CD4C7D868723A6A3")</f>
        <v/>
      </c>
      <c r="C27" s="7">
        <v>373.36500000000001</v>
      </c>
      <c r="D27" s="8" t="s">
        <v>58</v>
      </c>
      <c r="E27" s="8" t="s">
        <v>59</v>
      </c>
      <c r="F27" s="7">
        <v>373.36</v>
      </c>
      <c r="G27" s="7">
        <v>373.36</v>
      </c>
      <c r="H27" s="7">
        <v>-0.30499999999999999</v>
      </c>
      <c r="I27" s="7">
        <v>-2.56</v>
      </c>
      <c r="J27" s="9">
        <v>3</v>
      </c>
      <c r="K27" s="9">
        <v>6</v>
      </c>
      <c r="L27" s="7">
        <v>132.88</v>
      </c>
      <c r="M27" s="10">
        <v>6</v>
      </c>
    </row>
    <row r="28" spans="1:13" ht="150" customHeight="1" x14ac:dyDescent="0.25">
      <c r="A28" s="5" t="s">
        <v>195</v>
      </c>
      <c r="B28" s="6" t="str">
        <f>_xll.JChemExcel.Functions.JCSYSStructure("D6B2ECF261CF6F5314E40D76C4BB36D3")</f>
        <v/>
      </c>
      <c r="C28" s="7">
        <v>360.322</v>
      </c>
      <c r="D28" s="8" t="s">
        <v>60</v>
      </c>
      <c r="E28" s="8" t="s">
        <v>61</v>
      </c>
      <c r="F28" s="7">
        <v>360.31799999999998</v>
      </c>
      <c r="G28" s="7">
        <v>360.31799999999998</v>
      </c>
      <c r="H28" s="7">
        <v>0.72499999999999998</v>
      </c>
      <c r="I28" s="7">
        <v>-2.9369999999999998</v>
      </c>
      <c r="J28" s="9">
        <v>2</v>
      </c>
      <c r="K28" s="9">
        <v>7</v>
      </c>
      <c r="L28" s="7">
        <v>130.08000000000001</v>
      </c>
      <c r="M28" s="10">
        <v>6</v>
      </c>
    </row>
    <row r="29" spans="1:13" ht="150" customHeight="1" x14ac:dyDescent="0.25">
      <c r="A29" s="5" t="s">
        <v>196</v>
      </c>
      <c r="B29" s="6" t="str">
        <f>_xll.JChemExcel.Functions.JCSYSStructure("F97E91F4F129381D991B0106ECB19738")</f>
        <v/>
      </c>
      <c r="C29" s="7">
        <v>345.31099999999998</v>
      </c>
      <c r="D29" s="8" t="s">
        <v>62</v>
      </c>
      <c r="E29" s="8" t="s">
        <v>63</v>
      </c>
      <c r="F29" s="7">
        <v>345.30700000000002</v>
      </c>
      <c r="G29" s="7">
        <v>345.30700000000002</v>
      </c>
      <c r="H29" s="7">
        <v>0.23599999999999999</v>
      </c>
      <c r="I29" s="7">
        <v>-2.8090000000000002</v>
      </c>
      <c r="J29" s="9">
        <v>3</v>
      </c>
      <c r="K29" s="9">
        <v>7</v>
      </c>
      <c r="L29" s="7">
        <v>132.88</v>
      </c>
      <c r="M29" s="10">
        <v>5</v>
      </c>
    </row>
    <row r="30" spans="1:13" ht="150" customHeight="1" x14ac:dyDescent="0.25">
      <c r="A30" s="5" t="s">
        <v>197</v>
      </c>
      <c r="B30" s="6" t="str">
        <f>_xll.JChemExcel.Functions.JCSYSStructure("D8B3E424608060E15ADF13170BB1620F")</f>
        <v/>
      </c>
      <c r="C30" s="7">
        <v>429.42899999999997</v>
      </c>
      <c r="D30" s="8" t="s">
        <v>64</v>
      </c>
      <c r="E30" s="8" t="s">
        <v>65</v>
      </c>
      <c r="F30" s="7">
        <v>429.423</v>
      </c>
      <c r="G30" s="7">
        <v>429.423</v>
      </c>
      <c r="H30" s="7">
        <v>0.187</v>
      </c>
      <c r="I30" s="7">
        <v>-3.18</v>
      </c>
      <c r="J30" s="9">
        <v>2</v>
      </c>
      <c r="K30" s="9">
        <v>7</v>
      </c>
      <c r="L30" s="7">
        <v>133.32</v>
      </c>
      <c r="M30" s="10">
        <v>5</v>
      </c>
    </row>
    <row r="31" spans="1:13" ht="150" customHeight="1" x14ac:dyDescent="0.25">
      <c r="A31" s="5" t="s">
        <v>198</v>
      </c>
      <c r="B31" s="6" t="str">
        <f>_xll.JChemExcel.Functions.JCSYSStructure("40D66B91A191943F11CEEB032D6204D3")</f>
        <v/>
      </c>
      <c r="C31" s="7">
        <v>427.45699999999999</v>
      </c>
      <c r="D31" s="8" t="s">
        <v>66</v>
      </c>
      <c r="E31" s="8" t="s">
        <v>67</v>
      </c>
      <c r="F31" s="7">
        <v>427.45</v>
      </c>
      <c r="G31" s="7">
        <v>427.45</v>
      </c>
      <c r="H31" s="7">
        <v>0.61099999999999999</v>
      </c>
      <c r="I31" s="7">
        <v>-3.7650000000000001</v>
      </c>
      <c r="J31" s="9">
        <v>3</v>
      </c>
      <c r="K31" s="9">
        <v>6</v>
      </c>
      <c r="L31" s="7">
        <v>132.88</v>
      </c>
      <c r="M31" s="10">
        <v>5</v>
      </c>
    </row>
    <row r="32" spans="1:13" ht="150" customHeight="1" x14ac:dyDescent="0.25">
      <c r="A32" s="5" t="s">
        <v>199</v>
      </c>
      <c r="B32" s="6" t="str">
        <f>_xll.JChemExcel.Functions.JCSYSStructure("D7F85A12A8F5021DF8BACDA78A02A342")</f>
        <v/>
      </c>
      <c r="C32" s="7">
        <v>427.45699999999999</v>
      </c>
      <c r="D32" s="8" t="s">
        <v>66</v>
      </c>
      <c r="E32" s="8" t="s">
        <v>68</v>
      </c>
      <c r="F32" s="7">
        <v>427.45</v>
      </c>
      <c r="G32" s="7">
        <v>427.45</v>
      </c>
      <c r="H32" s="7">
        <v>-0.13100000000000001</v>
      </c>
      <c r="I32" s="7">
        <v>-3.54</v>
      </c>
      <c r="J32" s="9">
        <v>2</v>
      </c>
      <c r="K32" s="9">
        <v>6</v>
      </c>
      <c r="L32" s="7">
        <v>124.09</v>
      </c>
      <c r="M32" s="10">
        <v>5</v>
      </c>
    </row>
    <row r="33" spans="1:13" ht="150" customHeight="1" x14ac:dyDescent="0.25">
      <c r="A33" s="5" t="s">
        <v>200</v>
      </c>
      <c r="B33" s="6" t="str">
        <f>_xll.JChemExcel.Functions.JCSYSStructure("D15277116C2BAF1F601BE723F503E8EC")</f>
        <v/>
      </c>
      <c r="C33" s="7">
        <v>427.45699999999999</v>
      </c>
      <c r="D33" s="8" t="s">
        <v>66</v>
      </c>
      <c r="E33" s="8" t="s">
        <v>69</v>
      </c>
      <c r="F33" s="7">
        <v>427.45</v>
      </c>
      <c r="G33" s="7">
        <v>427.45</v>
      </c>
      <c r="H33" s="7">
        <v>-0.13100000000000001</v>
      </c>
      <c r="I33" s="7">
        <v>-3.2959999999999998</v>
      </c>
      <c r="J33" s="9">
        <v>2</v>
      </c>
      <c r="K33" s="9">
        <v>6</v>
      </c>
      <c r="L33" s="7">
        <v>124.09</v>
      </c>
      <c r="M33" s="10">
        <v>5</v>
      </c>
    </row>
    <row r="34" spans="1:13" ht="150" customHeight="1" x14ac:dyDescent="0.25">
      <c r="A34" s="5" t="s">
        <v>201</v>
      </c>
      <c r="B34" s="6" t="str">
        <f>_xll.JChemExcel.Functions.JCSYSStructure("76F54B0DBC4B7504417DFFB0C3475B81")</f>
        <v/>
      </c>
      <c r="C34" s="7">
        <v>346.29500000000002</v>
      </c>
      <c r="D34" s="8" t="s">
        <v>70</v>
      </c>
      <c r="E34" s="8" t="s">
        <v>71</v>
      </c>
      <c r="F34" s="7">
        <v>346.29199999999997</v>
      </c>
      <c r="G34" s="7">
        <v>346.29199999999997</v>
      </c>
      <c r="H34" s="7">
        <v>0.29699999999999999</v>
      </c>
      <c r="I34" s="7">
        <v>-3.0390000000000001</v>
      </c>
      <c r="J34" s="9">
        <v>2</v>
      </c>
      <c r="K34" s="9">
        <v>7</v>
      </c>
      <c r="L34" s="7">
        <v>130.08000000000001</v>
      </c>
      <c r="M34" s="10">
        <v>5</v>
      </c>
    </row>
    <row r="35" spans="1:13" ht="150" customHeight="1" x14ac:dyDescent="0.25">
      <c r="A35" s="5" t="s">
        <v>202</v>
      </c>
      <c r="B35" s="6" t="str">
        <f>_xll.JChemExcel.Functions.JCSYSStructure("52F2835D586B50A46353DB846BF9008F")</f>
        <v/>
      </c>
      <c r="C35" s="7">
        <v>362.36</v>
      </c>
      <c r="D35" s="8" t="s">
        <v>72</v>
      </c>
      <c r="E35" s="8" t="s">
        <v>73</v>
      </c>
      <c r="F35" s="7">
        <v>362.35700000000003</v>
      </c>
      <c r="G35" s="7">
        <v>362.35700000000003</v>
      </c>
      <c r="H35" s="7">
        <v>0.70099999999999996</v>
      </c>
      <c r="I35" s="7">
        <v>-3.6240000000000001</v>
      </c>
      <c r="J35" s="9">
        <v>2</v>
      </c>
      <c r="K35" s="9">
        <v>6</v>
      </c>
      <c r="L35" s="7">
        <v>120.85</v>
      </c>
      <c r="M35" s="10">
        <v>5</v>
      </c>
    </row>
    <row r="36" spans="1:13" ht="150" customHeight="1" x14ac:dyDescent="0.25">
      <c r="A36" s="5" t="s">
        <v>203</v>
      </c>
      <c r="B36" s="6" t="str">
        <f>_xll.JChemExcel.Functions.JCSYSStructure("D47A233D44B5F7B4A3E1F7B063E2A6EC")</f>
        <v/>
      </c>
      <c r="C36" s="7">
        <v>427.45699999999999</v>
      </c>
      <c r="D36" s="8" t="s">
        <v>66</v>
      </c>
      <c r="E36" s="8" t="s">
        <v>74</v>
      </c>
      <c r="F36" s="7">
        <v>427.45</v>
      </c>
      <c r="G36" s="7">
        <v>427.45</v>
      </c>
      <c r="H36" s="7">
        <v>0.61099999999999999</v>
      </c>
      <c r="I36" s="7">
        <v>-3.7650000000000001</v>
      </c>
      <c r="J36" s="9">
        <v>3</v>
      </c>
      <c r="K36" s="9">
        <v>6</v>
      </c>
      <c r="L36" s="7">
        <v>132.88</v>
      </c>
      <c r="M36" s="10">
        <v>5</v>
      </c>
    </row>
    <row r="37" spans="1:13" ht="150" customHeight="1" x14ac:dyDescent="0.25">
      <c r="A37" s="5" t="s">
        <v>204</v>
      </c>
      <c r="B37" s="6" t="str">
        <f>_xll.JChemExcel.Functions.JCSYSStructure("25DD1999D8C910C0E40F5FD15FA8C2EB")</f>
        <v/>
      </c>
      <c r="C37" s="7">
        <v>429.42899999999997</v>
      </c>
      <c r="D37" s="8" t="s">
        <v>64</v>
      </c>
      <c r="E37" s="8" t="s">
        <v>75</v>
      </c>
      <c r="F37" s="7">
        <v>429.423</v>
      </c>
      <c r="G37" s="7">
        <v>429.423</v>
      </c>
      <c r="H37" s="7">
        <v>-0.88700000000000001</v>
      </c>
      <c r="I37" s="7">
        <v>-2.9359999999999999</v>
      </c>
      <c r="J37" s="9">
        <v>2</v>
      </c>
      <c r="K37" s="9">
        <v>7</v>
      </c>
      <c r="L37" s="7">
        <v>133.32</v>
      </c>
      <c r="M37" s="10">
        <v>5</v>
      </c>
    </row>
    <row r="38" spans="1:13" ht="150" customHeight="1" x14ac:dyDescent="0.25">
      <c r="A38" s="5" t="s">
        <v>205</v>
      </c>
      <c r="B38" s="6" t="str">
        <f>_xll.JChemExcel.Functions.JCSYSStructure("D20B3E7654F7D00D2E3303AC842A190F")</f>
        <v/>
      </c>
      <c r="C38" s="7">
        <v>427.45699999999999</v>
      </c>
      <c r="D38" s="8" t="s">
        <v>66</v>
      </c>
      <c r="E38" s="8" t="s">
        <v>76</v>
      </c>
      <c r="F38" s="7">
        <v>427.45</v>
      </c>
      <c r="G38" s="7">
        <v>427.45</v>
      </c>
      <c r="H38" s="7">
        <v>0.61099999999999999</v>
      </c>
      <c r="I38" s="7">
        <v>-3.7650000000000001</v>
      </c>
      <c r="J38" s="9">
        <v>3</v>
      </c>
      <c r="K38" s="9">
        <v>6</v>
      </c>
      <c r="L38" s="7">
        <v>132.88</v>
      </c>
      <c r="M38" s="10">
        <v>5</v>
      </c>
    </row>
    <row r="39" spans="1:13" ht="150" customHeight="1" x14ac:dyDescent="0.25">
      <c r="A39" s="5" t="s">
        <v>206</v>
      </c>
      <c r="B39" s="6" t="str">
        <f>_xll.JChemExcel.Functions.JCSYSStructure("AE0B41DA0D1063B69EFC547D1756D6D5")</f>
        <v/>
      </c>
      <c r="C39" s="7">
        <v>332.26799999999997</v>
      </c>
      <c r="D39" s="8" t="s">
        <v>77</v>
      </c>
      <c r="E39" s="8" t="s">
        <v>78</v>
      </c>
      <c r="F39" s="7">
        <v>332.06400000000002</v>
      </c>
      <c r="G39" s="7">
        <v>332.26499999999999</v>
      </c>
      <c r="H39" s="7">
        <v>3.5999999999999997E-2</v>
      </c>
      <c r="I39" s="7">
        <v>-2.964</v>
      </c>
      <c r="J39" s="9">
        <v>2</v>
      </c>
      <c r="K39" s="9">
        <v>7</v>
      </c>
      <c r="L39" s="7">
        <v>130.08000000000001</v>
      </c>
      <c r="M39" s="10">
        <v>4</v>
      </c>
    </row>
    <row r="40" spans="1:13" ht="150" customHeight="1" x14ac:dyDescent="0.25">
      <c r="A40" s="5" t="s">
        <v>207</v>
      </c>
      <c r="B40" s="6" t="str">
        <f>_xll.JChemExcel.Functions.JCSYSStructure("104D16906480CFBBF21184474CF3D0E9")</f>
        <v/>
      </c>
      <c r="C40" s="7">
        <v>385.37599999999998</v>
      </c>
      <c r="D40" s="8" t="s">
        <v>79</v>
      </c>
      <c r="E40" s="8" t="s">
        <v>80</v>
      </c>
      <c r="F40" s="7">
        <v>385.37099999999998</v>
      </c>
      <c r="G40" s="7">
        <v>385.37099999999998</v>
      </c>
      <c r="H40" s="7">
        <v>2.5999999999999999E-2</v>
      </c>
      <c r="I40" s="7">
        <v>-3.0150000000000001</v>
      </c>
      <c r="J40" s="9">
        <v>3</v>
      </c>
      <c r="K40" s="9">
        <v>6</v>
      </c>
      <c r="L40" s="7">
        <v>132.88</v>
      </c>
      <c r="M40" s="10">
        <v>4</v>
      </c>
    </row>
    <row r="41" spans="1:13" ht="150" customHeight="1" x14ac:dyDescent="0.25">
      <c r="A41" s="11" t="s">
        <v>208</v>
      </c>
      <c r="B41" s="12" t="str">
        <f>_xll.JChemExcel.Functions.JCSYSStructure("B9BAB2AD073FF442D016173AB2FCB3F5")</f>
        <v/>
      </c>
      <c r="C41" s="13">
        <v>385.37599999999998</v>
      </c>
      <c r="D41" s="14" t="s">
        <v>79</v>
      </c>
      <c r="E41" s="14" t="s">
        <v>81</v>
      </c>
      <c r="F41" s="13">
        <v>385.37099999999998</v>
      </c>
      <c r="G41" s="13">
        <v>385.37099999999998</v>
      </c>
      <c r="H41" s="13">
        <v>2.5999999999999999E-2</v>
      </c>
      <c r="I41" s="13">
        <v>-3.0150000000000001</v>
      </c>
      <c r="J41" s="15">
        <v>3</v>
      </c>
      <c r="K41" s="15">
        <v>6</v>
      </c>
      <c r="L41" s="13">
        <v>132.88</v>
      </c>
      <c r="M41" s="16">
        <v>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1"/>
  <sheetViews>
    <sheetView workbookViewId="0"/>
  </sheetViews>
  <sheetFormatPr defaultRowHeight="15" x14ac:dyDescent="0.25"/>
  <sheetData>
    <row r="1" spans="1:4" x14ac:dyDescent="0.25">
      <c r="A1" t="s">
        <v>82</v>
      </c>
      <c r="B1" t="s">
        <v>83</v>
      </c>
      <c r="C1" t="s">
        <v>84</v>
      </c>
      <c r="D1" t="s">
        <v>85</v>
      </c>
    </row>
    <row r="2" spans="1:4" x14ac:dyDescent="0.25">
      <c r="A2" t="s">
        <v>86</v>
      </c>
      <c r="B2" t="s">
        <v>87</v>
      </c>
      <c r="C2" t="s">
        <v>88</v>
      </c>
      <c r="D2" t="s">
        <v>89</v>
      </c>
    </row>
    <row r="3" spans="1:4" x14ac:dyDescent="0.25">
      <c r="A3" t="s">
        <v>90</v>
      </c>
      <c r="B3" t="s">
        <v>87</v>
      </c>
      <c r="C3" t="s">
        <v>88</v>
      </c>
      <c r="D3" t="s">
        <v>91</v>
      </c>
    </row>
    <row r="4" spans="1:4" x14ac:dyDescent="0.25">
      <c r="A4" t="s">
        <v>92</v>
      </c>
      <c r="B4" t="s">
        <v>87</v>
      </c>
      <c r="C4" t="s">
        <v>88</v>
      </c>
      <c r="D4" t="s">
        <v>93</v>
      </c>
    </row>
    <row r="5" spans="1:4" x14ac:dyDescent="0.25">
      <c r="A5" t="s">
        <v>94</v>
      </c>
      <c r="B5" t="s">
        <v>87</v>
      </c>
      <c r="C5" t="s">
        <v>88</v>
      </c>
      <c r="D5" t="s">
        <v>95</v>
      </c>
    </row>
    <row r="6" spans="1:4" x14ac:dyDescent="0.25">
      <c r="A6" t="s">
        <v>96</v>
      </c>
      <c r="B6" t="s">
        <v>87</v>
      </c>
      <c r="C6" t="s">
        <v>88</v>
      </c>
      <c r="D6" t="s">
        <v>97</v>
      </c>
    </row>
    <row r="7" spans="1:4" x14ac:dyDescent="0.25">
      <c r="A7" t="s">
        <v>98</v>
      </c>
      <c r="B7" t="s">
        <v>87</v>
      </c>
      <c r="C7" t="s">
        <v>88</v>
      </c>
      <c r="D7" t="s">
        <v>99</v>
      </c>
    </row>
    <row r="8" spans="1:4" x14ac:dyDescent="0.25">
      <c r="A8" t="s">
        <v>100</v>
      </c>
      <c r="B8" t="s">
        <v>87</v>
      </c>
      <c r="C8" t="s">
        <v>88</v>
      </c>
      <c r="D8" t="s">
        <v>101</v>
      </c>
    </row>
    <row r="9" spans="1:4" x14ac:dyDescent="0.25">
      <c r="A9" t="s">
        <v>102</v>
      </c>
      <c r="B9" t="s">
        <v>87</v>
      </c>
      <c r="C9" t="s">
        <v>88</v>
      </c>
      <c r="D9" t="s">
        <v>103</v>
      </c>
    </row>
    <row r="10" spans="1:4" x14ac:dyDescent="0.25">
      <c r="A10" t="s">
        <v>104</v>
      </c>
      <c r="B10" t="s">
        <v>87</v>
      </c>
      <c r="C10" t="s">
        <v>88</v>
      </c>
      <c r="D10" t="s">
        <v>105</v>
      </c>
    </row>
    <row r="11" spans="1:4" x14ac:dyDescent="0.25">
      <c r="A11" t="s">
        <v>106</v>
      </c>
      <c r="B11" t="s">
        <v>87</v>
      </c>
      <c r="C11" t="s">
        <v>88</v>
      </c>
      <c r="D11" t="s">
        <v>107</v>
      </c>
    </row>
    <row r="12" spans="1:4" x14ac:dyDescent="0.25">
      <c r="A12" t="s">
        <v>108</v>
      </c>
      <c r="B12" t="s">
        <v>87</v>
      </c>
      <c r="C12" t="s">
        <v>88</v>
      </c>
      <c r="D12" t="s">
        <v>109</v>
      </c>
    </row>
    <row r="13" spans="1:4" x14ac:dyDescent="0.25">
      <c r="A13" t="s">
        <v>110</v>
      </c>
      <c r="B13" t="s">
        <v>87</v>
      </c>
      <c r="C13" t="s">
        <v>88</v>
      </c>
      <c r="D13" t="s">
        <v>111</v>
      </c>
    </row>
    <row r="14" spans="1:4" x14ac:dyDescent="0.25">
      <c r="A14" t="s">
        <v>112</v>
      </c>
      <c r="B14" t="s">
        <v>87</v>
      </c>
      <c r="C14" t="s">
        <v>88</v>
      </c>
      <c r="D14" t="s">
        <v>113</v>
      </c>
    </row>
    <row r="15" spans="1:4" x14ac:dyDescent="0.25">
      <c r="A15" t="s">
        <v>114</v>
      </c>
      <c r="B15" t="s">
        <v>87</v>
      </c>
      <c r="C15" t="s">
        <v>88</v>
      </c>
      <c r="D15" t="s">
        <v>115</v>
      </c>
    </row>
    <row r="16" spans="1:4" x14ac:dyDescent="0.25">
      <c r="A16" t="s">
        <v>116</v>
      </c>
      <c r="B16" t="s">
        <v>87</v>
      </c>
      <c r="C16" t="s">
        <v>88</v>
      </c>
      <c r="D16" t="s">
        <v>117</v>
      </c>
    </row>
    <row r="17" spans="1:4" x14ac:dyDescent="0.25">
      <c r="A17" t="s">
        <v>118</v>
      </c>
      <c r="B17" t="s">
        <v>87</v>
      </c>
      <c r="C17" t="s">
        <v>88</v>
      </c>
      <c r="D17" t="s">
        <v>119</v>
      </c>
    </row>
    <row r="18" spans="1:4" x14ac:dyDescent="0.25">
      <c r="A18" t="s">
        <v>120</v>
      </c>
      <c r="B18" t="s">
        <v>87</v>
      </c>
      <c r="C18" t="s">
        <v>88</v>
      </c>
      <c r="D18" t="s">
        <v>121</v>
      </c>
    </row>
    <row r="19" spans="1:4" x14ac:dyDescent="0.25">
      <c r="A19" t="s">
        <v>122</v>
      </c>
      <c r="B19" t="s">
        <v>87</v>
      </c>
      <c r="C19" t="s">
        <v>88</v>
      </c>
      <c r="D19" t="s">
        <v>123</v>
      </c>
    </row>
    <row r="20" spans="1:4" x14ac:dyDescent="0.25">
      <c r="A20" t="s">
        <v>124</v>
      </c>
      <c r="B20" t="s">
        <v>87</v>
      </c>
      <c r="C20" t="s">
        <v>88</v>
      </c>
      <c r="D20" t="s">
        <v>125</v>
      </c>
    </row>
    <row r="21" spans="1:4" x14ac:dyDescent="0.25">
      <c r="A21" t="s">
        <v>126</v>
      </c>
      <c r="B21" t="s">
        <v>87</v>
      </c>
      <c r="C21" t="s">
        <v>88</v>
      </c>
      <c r="D21" t="s">
        <v>127</v>
      </c>
    </row>
    <row r="22" spans="1:4" x14ac:dyDescent="0.25">
      <c r="A22" t="s">
        <v>128</v>
      </c>
      <c r="B22" t="s">
        <v>87</v>
      </c>
      <c r="C22" t="s">
        <v>88</v>
      </c>
      <c r="D22" t="s">
        <v>129</v>
      </c>
    </row>
    <row r="23" spans="1:4" x14ac:dyDescent="0.25">
      <c r="A23" t="s">
        <v>130</v>
      </c>
      <c r="B23" t="s">
        <v>87</v>
      </c>
      <c r="C23" t="s">
        <v>88</v>
      </c>
      <c r="D23" t="s">
        <v>131</v>
      </c>
    </row>
    <row r="24" spans="1:4" x14ac:dyDescent="0.25">
      <c r="A24" t="s">
        <v>132</v>
      </c>
      <c r="B24" t="s">
        <v>87</v>
      </c>
      <c r="C24" t="s">
        <v>88</v>
      </c>
      <c r="D24" t="s">
        <v>133</v>
      </c>
    </row>
    <row r="25" spans="1:4" x14ac:dyDescent="0.25">
      <c r="A25" t="s">
        <v>134</v>
      </c>
      <c r="B25" t="s">
        <v>87</v>
      </c>
      <c r="C25" t="s">
        <v>88</v>
      </c>
      <c r="D25" t="s">
        <v>135</v>
      </c>
    </row>
    <row r="26" spans="1:4" x14ac:dyDescent="0.25">
      <c r="A26" t="s">
        <v>136</v>
      </c>
      <c r="B26" t="s">
        <v>87</v>
      </c>
      <c r="C26" t="s">
        <v>88</v>
      </c>
      <c r="D26" t="s">
        <v>137</v>
      </c>
    </row>
    <row r="27" spans="1:4" x14ac:dyDescent="0.25">
      <c r="A27" t="s">
        <v>138</v>
      </c>
      <c r="B27" t="s">
        <v>87</v>
      </c>
      <c r="C27" t="s">
        <v>88</v>
      </c>
      <c r="D27" t="s">
        <v>139</v>
      </c>
    </row>
    <row r="28" spans="1:4" x14ac:dyDescent="0.25">
      <c r="A28" t="s">
        <v>140</v>
      </c>
      <c r="B28" t="s">
        <v>87</v>
      </c>
      <c r="C28" t="s">
        <v>88</v>
      </c>
      <c r="D28" t="s">
        <v>141</v>
      </c>
    </row>
    <row r="29" spans="1:4" x14ac:dyDescent="0.25">
      <c r="A29" t="s">
        <v>142</v>
      </c>
      <c r="B29" t="s">
        <v>87</v>
      </c>
      <c r="C29" t="s">
        <v>88</v>
      </c>
      <c r="D29" t="s">
        <v>143</v>
      </c>
    </row>
    <row r="30" spans="1:4" x14ac:dyDescent="0.25">
      <c r="A30" t="s">
        <v>144</v>
      </c>
      <c r="B30" t="s">
        <v>87</v>
      </c>
      <c r="C30" t="s">
        <v>88</v>
      </c>
      <c r="D30" t="s">
        <v>145</v>
      </c>
    </row>
    <row r="31" spans="1:4" x14ac:dyDescent="0.25">
      <c r="A31" t="s">
        <v>146</v>
      </c>
      <c r="B31" t="s">
        <v>87</v>
      </c>
      <c r="C31" t="s">
        <v>88</v>
      </c>
      <c r="D31" t="s">
        <v>147</v>
      </c>
    </row>
    <row r="32" spans="1:4" x14ac:dyDescent="0.25">
      <c r="A32" t="s">
        <v>148</v>
      </c>
      <c r="B32" t="s">
        <v>87</v>
      </c>
      <c r="C32" t="s">
        <v>88</v>
      </c>
      <c r="D32" t="s">
        <v>149</v>
      </c>
    </row>
    <row r="33" spans="1:4" x14ac:dyDescent="0.25">
      <c r="A33" t="s">
        <v>150</v>
      </c>
      <c r="B33" t="s">
        <v>87</v>
      </c>
      <c r="C33" t="s">
        <v>88</v>
      </c>
      <c r="D33" t="s">
        <v>151</v>
      </c>
    </row>
    <row r="34" spans="1:4" x14ac:dyDescent="0.25">
      <c r="A34" t="s">
        <v>152</v>
      </c>
      <c r="B34" t="s">
        <v>87</v>
      </c>
      <c r="C34" t="s">
        <v>88</v>
      </c>
      <c r="D34" t="s">
        <v>153</v>
      </c>
    </row>
    <row r="35" spans="1:4" x14ac:dyDescent="0.25">
      <c r="A35" t="s">
        <v>154</v>
      </c>
      <c r="B35" t="s">
        <v>87</v>
      </c>
      <c r="C35" t="s">
        <v>88</v>
      </c>
      <c r="D35" t="s">
        <v>155</v>
      </c>
    </row>
    <row r="36" spans="1:4" x14ac:dyDescent="0.25">
      <c r="A36" t="s">
        <v>156</v>
      </c>
      <c r="B36" t="s">
        <v>87</v>
      </c>
      <c r="C36" t="s">
        <v>88</v>
      </c>
      <c r="D36" t="s">
        <v>157</v>
      </c>
    </row>
    <row r="37" spans="1:4" x14ac:dyDescent="0.25">
      <c r="A37" t="s">
        <v>158</v>
      </c>
      <c r="B37" t="s">
        <v>87</v>
      </c>
      <c r="C37" t="s">
        <v>88</v>
      </c>
      <c r="D37" t="s">
        <v>159</v>
      </c>
    </row>
    <row r="38" spans="1:4" x14ac:dyDescent="0.25">
      <c r="A38" t="s">
        <v>160</v>
      </c>
      <c r="B38" t="s">
        <v>87</v>
      </c>
      <c r="C38" t="s">
        <v>88</v>
      </c>
      <c r="D38" t="s">
        <v>161</v>
      </c>
    </row>
    <row r="39" spans="1:4" x14ac:dyDescent="0.25">
      <c r="A39" t="s">
        <v>162</v>
      </c>
      <c r="B39" t="s">
        <v>87</v>
      </c>
      <c r="C39" t="s">
        <v>88</v>
      </c>
      <c r="D39" t="s">
        <v>163</v>
      </c>
    </row>
    <row r="40" spans="1:4" x14ac:dyDescent="0.25">
      <c r="A40" t="s">
        <v>164</v>
      </c>
      <c r="B40" t="s">
        <v>87</v>
      </c>
      <c r="C40" t="s">
        <v>88</v>
      </c>
      <c r="D40" t="s">
        <v>165</v>
      </c>
    </row>
    <row r="41" spans="1:4" x14ac:dyDescent="0.25">
      <c r="A41" t="s">
        <v>166</v>
      </c>
      <c r="B41" t="s">
        <v>87</v>
      </c>
      <c r="C41" t="s">
        <v>88</v>
      </c>
      <c r="D41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PROTAC CRBN Acid KIT-1</vt:lpstr>
      <vt:lpstr>__JChemStructureSheet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Oleh Shyshlyk</cp:lastModifiedBy>
  <dcterms:created xsi:type="dcterms:W3CDTF">2023-07-10T17:52:58Z</dcterms:created>
  <dcterms:modified xsi:type="dcterms:W3CDTF">2023-07-10T17:59:08Z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WorkbookGUID">
    <vt:lpwstr>05d2055f-5cbf-4cdb-b1bb-a002481e52a3</vt:lpwstr>
  </property>
  <property fmtid="{D5CDD505-2E9C-101B-9397-08002B2CF9AE}" pid="3" name="JChemExcelVersion">
    <vt:lpwstr>21.15.202.140</vt:lpwstr>
  </property>
</Properties>
</file>